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Uitleg" sheetId="1" state="visible" r:id="rId3"/>
    <sheet name="Overzicht" sheetId="2" state="visible" r:id="rId4"/>
    <sheet name="Instellingen" sheetId="3" state="visible" r:id="rId5"/>
    <sheet name="Spelers" sheetId="4" state="visible" r:id="rId6"/>
    <sheet name="Trainers" sheetId="5" state="visible" r:id="rId7"/>
    <sheet name="Groepen" sheetId="6" state="visible" r:id="rId8"/>
    <sheet name="Hulp" sheetId="7" state="hidden"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<sst xmlns="http://schemas.openxmlformats.org/spreadsheetml/2006/main" count="375" uniqueCount="164">
  <si>
    <t xml:space="preserve">Gratis voorbeeld van Servd · servd.nl</t>
  </si>
  <si>
    <t xml:space="preserve">Tennislessen indelen: voorbeeld en stappenplan</t>
  </si>
  <si>
    <t xml:space="preserve">Gratis voorbeeldbestand van Servd (servd.nl). Alle spelers en trainers zijn verzonnen.</t>
  </si>
  <si>
    <t xml:space="preserve">Zo gebruik je dit bestand</t>
  </si>
  <si>
    <t xml:space="preserve">1. Instellingen: zet je eigen tijdslots en het aantal banen per tijdslot neer.</t>
  </si>
  <si>
    <t xml:space="preserve">2. Spelers: vul per speler het niveau in (speelsterkte 1 t/m 9, of een kleur voor jeugd), een eventuele buddy, en zet een x bij elk moment dat diegene kan.</t>
  </si>
  <si>
    <t xml:space="preserve">3. Trainers: zet een x bij de momenten dat elke trainer kan lesgeven.</t>
  </si>
  <si>
    <t xml:space="preserve">4. Groepen: maak groepen. Kies tijdslot, trainer, aantal banen en maximaal aantal spelers, en kies daarna de spelers uit de lijst.</t>
  </si>
  <si>
    <t xml:space="preserve">5. Controleer: in de kolom 'Controle' zie je direct of een groep klopt. Op het tabblad Overzicht zie je per tijdslot wie er kan en wie nog niet is ingedeeld.</t>
  </si>
  <si>
    <t xml:space="preserve">Wat het bestand voor je controleert</t>
  </si>
  <si>
    <t xml:space="preserve">• Een speler is ingedeeld op een moment dat hij of zij niet kan.</t>
  </si>
  <si>
    <t xml:space="preserve">• Een buddy zit in een andere groep.</t>
  </si>
  <si>
    <t xml:space="preserve">• Een speler staat in twee groepen, of nog in geen enkele groep.</t>
  </si>
  <si>
    <t xml:space="preserve">• Het niveauverschil in een groep is groter dan je wilt (in te stellen bij Instellingen).</t>
  </si>
  <si>
    <t xml:space="preserve">• Jeugdkleuren of jeugd en volwassenen zijn gemengd.</t>
  </si>
  <si>
    <t xml:space="preserve">• De groep is voller dan het maximum.</t>
  </si>
  <si>
    <t xml:space="preserve">• Een trainer staat dubbel ingepland of kan op dat moment niet.</t>
  </si>
  <si>
    <t xml:space="preserve">• Er zijn op een tijdslot meer banen nodig dan er zijn.</t>
  </si>
  <si>
    <t xml:space="preserve">Kleuren</t>
  </si>
  <si>
    <t xml:space="preserve">Lichtgele vakjes vul je zelf in. Witte vakjes rekent het bestand voor je uit.</t>
  </si>
  <si>
    <t xml:space="preserve">Groen = klopt. Oranje = nog te doen. Rood = er klopt iets niet.</t>
  </si>
  <si>
    <t xml:space="preserve">Let op</t>
  </si>
  <si>
    <t xml:space="preserve">De voorbeeldindeling bevat expres een paar fouten, zodat je ziet hoe de controles werken. Overschrijf alles gerust met je eigen gegevens.</t>
  </si>
  <si>
    <t xml:space="preserve">Dit bestand deelt niet automatisch voor je in: het helpt je controleren. Automatisch indelen op niveau, beschikbaarheid en buddies doet Servd: servd.nl/lesplanning</t>
  </si>
  <si>
    <t xml:space="preserve">Gebruik je Google Sheets? Open het bestand via Bestand &gt; Importeren; alles blijft werken.</t>
  </si>
  <si>
    <t xml:space="preserve">De tabbladen Uitleg en Overzicht zijn beveiligd zodat ze niet per ongeluk veranderen. De andere tabbladen kun je vrij bewerken.</t>
  </si>
  <si>
    <t xml:space="preserve">Dit voorbeeld is gemaakt door Servd, software voor tennisscholen. Meer weten? Kijk op servd.nl</t>
  </si>
  <si>
    <t xml:space="preserve">Overzicht</t>
  </si>
  <si>
    <t xml:space="preserve">Per tijdslot: wie kan er, wie is nog niet ingedeeld, en is er genoeg trainers en banen. Alles wordt automatisch bijgewerkt.</t>
  </si>
  <si>
    <t xml:space="preserve">Totaal</t>
  </si>
  <si>
    <t xml:space="preserve">Spelers</t>
  </si>
  <si>
    <t xml:space="preserve">Ingedeeld</t>
  </si>
  <si>
    <t xml:space="preserve">Nog niet ingedeeld</t>
  </si>
  <si>
    <t xml:space="preserve">Dubbel ingedeeld</t>
  </si>
  <si>
    <t xml:space="preserve">Groepen</t>
  </si>
  <si>
    <t xml:space="preserve">Groepen met een waarschuwing</t>
  </si>
  <si>
    <t xml:space="preserve">Per tijdslot</t>
  </si>
  <si>
    <t xml:space="preserve">Tijdslot</t>
  </si>
  <si>
    <t xml:space="preserve">Spelers die kunnen</t>
  </si>
  <si>
    <t xml:space="preserve">Trainers die kunnen</t>
  </si>
  <si>
    <t xml:space="preserve">Spelers ingedeeld</t>
  </si>
  <si>
    <t xml:space="preserve">Banen nodig</t>
  </si>
  <si>
    <t xml:space="preserve">Banen beschikbaar</t>
  </si>
  <si>
    <t xml:space="preserve">Status</t>
  </si>
  <si>
    <t xml:space="preserve">Wie kan er</t>
  </si>
  <si>
    <t xml:space="preserve">Kan, maar nog niet ingedeeld</t>
  </si>
  <si>
    <t xml:space="preserve">Instellingen</t>
  </si>
  <si>
    <t xml:space="preserve">Pas tijdslots en banen aan op jouw school. Andere tabbladen nemen dit automatisch over.</t>
  </si>
  <si>
    <t xml:space="preserve">Maximaal niveauverschil in een groep</t>
  </si>
  <si>
    <t xml:space="preserve">Ma 18:00</t>
  </si>
  <si>
    <t xml:space="preserve">Bij speelsterkte 1 t/m 9. Bijvoorbeeld 2: speelsterkte 5 en 7 mag samen, 5 en 8 niet.</t>
  </si>
  <si>
    <t xml:space="preserve">Ma 19:00</t>
  </si>
  <si>
    <t xml:space="preserve">Ma 20:00</t>
  </si>
  <si>
    <t xml:space="preserve">Jeugdkleuren</t>
  </si>
  <si>
    <t xml:space="preserve">Di 19:00</t>
  </si>
  <si>
    <t xml:space="preserve">Rood</t>
  </si>
  <si>
    <t xml:space="preserve">Jeugd wordt per kleur ingedeeld; kleuren mengen geeft een waarschuwing.</t>
  </si>
  <si>
    <t xml:space="preserve">Di 20:00</t>
  </si>
  <si>
    <t xml:space="preserve">Oranje</t>
  </si>
  <si>
    <t xml:space="preserve">Wo 15:00</t>
  </si>
  <si>
    <t xml:space="preserve">Groen</t>
  </si>
  <si>
    <t xml:space="preserve">Wo 16:00</t>
  </si>
  <si>
    <t xml:space="preserve">Do 19:00</t>
  </si>
  <si>
    <t xml:space="preserve">Za 09:00</t>
  </si>
  <si>
    <t xml:space="preserve">Za 10:00</t>
  </si>
  <si>
    <t xml:space="preserve">Zet een x bij elk moment dat een speler kan. Kies voor jeugd een kleur, voor volwassenen een speelsterkte.</t>
  </si>
  <si>
    <t xml:space="preserve">Naam</t>
  </si>
  <si>
    <t xml:space="preserve">Volwassen / Jeugd</t>
  </si>
  <si>
    <t xml:space="preserve">Speelsterkte (1-9)</t>
  </si>
  <si>
    <t xml:space="preserve">Jeugdkleur</t>
  </si>
  <si>
    <t xml:space="preserve">Buddy (wil samen met)</t>
  </si>
  <si>
    <t xml:space="preserve">Opmerking</t>
  </si>
  <si>
    <t xml:space="preserve">Aantal momenten</t>
  </si>
  <si>
    <t xml:space="preserve">Ingedeeld in groep</t>
  </si>
  <si>
    <t xml:space="preserve">Momenten samen met buddy</t>
  </si>
  <si>
    <t xml:space="preserve">Samen mogelijk op</t>
  </si>
  <si>
    <t xml:space="preserve">Anna de Vries</t>
  </si>
  <si>
    <t xml:space="preserve">Volwassen</t>
  </si>
  <si>
    <t xml:space="preserve">Bram Jansen</t>
  </si>
  <si>
    <t xml:space="preserve">x</t>
  </si>
  <si>
    <t xml:space="preserve">Carla Bakker</t>
  </si>
  <si>
    <t xml:space="preserve">Daan Visser</t>
  </si>
  <si>
    <t xml:space="preserve">Eva Smit</t>
  </si>
  <si>
    <t xml:space="preserve">Floor Meijer</t>
  </si>
  <si>
    <t xml:space="preserve">Gijs de Boer</t>
  </si>
  <si>
    <t xml:space="preserve">Liever niet na 20:00</t>
  </si>
  <si>
    <t xml:space="preserve">Hanna Mulder</t>
  </si>
  <si>
    <t xml:space="preserve">Ivo de Groot</t>
  </si>
  <si>
    <t xml:space="preserve">Jasmijn Bos</t>
  </si>
  <si>
    <t xml:space="preserve">Koen Vos</t>
  </si>
  <si>
    <t xml:space="preserve">Lotte Peters</t>
  </si>
  <si>
    <t xml:space="preserve">Milan Hendriks</t>
  </si>
  <si>
    <t xml:space="preserve">Noor van Dijk</t>
  </si>
  <si>
    <t xml:space="preserve">Nieuw dit seizoen</t>
  </si>
  <si>
    <t xml:space="preserve">Olaf Kok</t>
  </si>
  <si>
    <t xml:space="preserve">Pien Dekker</t>
  </si>
  <si>
    <t xml:space="preserve">Quinten Brouwer</t>
  </si>
  <si>
    <t xml:space="preserve">Roos de Wit</t>
  </si>
  <si>
    <t xml:space="preserve">Sem Dijkstra</t>
  </si>
  <si>
    <t xml:space="preserve">Tess Smits</t>
  </si>
  <si>
    <t xml:space="preserve">Umut de Graaf</t>
  </si>
  <si>
    <t xml:space="preserve">Vera van der Meer</t>
  </si>
  <si>
    <t xml:space="preserve">Wout Kuipers</t>
  </si>
  <si>
    <t xml:space="preserve">Yara Hoekstra</t>
  </si>
  <si>
    <t xml:space="preserve">Lucas Mertens</t>
  </si>
  <si>
    <t xml:space="preserve">Jeugd</t>
  </si>
  <si>
    <t xml:space="preserve">Sara Wouters</t>
  </si>
  <si>
    <t xml:space="preserve">Finn Claes</t>
  </si>
  <si>
    <t xml:space="preserve">Mila Peeters</t>
  </si>
  <si>
    <t xml:space="preserve">Jens Maes</t>
  </si>
  <si>
    <t xml:space="preserve">Zoë Willems</t>
  </si>
  <si>
    <t xml:space="preserve">Noah Lambert</t>
  </si>
  <si>
    <t xml:space="preserve">Liv Goossens</t>
  </si>
  <si>
    <t xml:space="preserve">Trainers</t>
  </si>
  <si>
    <t xml:space="preserve">Zet een x bij elk moment dat een trainer kan lesgeven.</t>
  </si>
  <si>
    <t xml:space="preserve">Sanne Kramer</t>
  </si>
  <si>
    <t xml:space="preserve">Mark Hoeks</t>
  </si>
  <si>
    <t xml:space="preserve">Ruben Laan</t>
  </si>
  <si>
    <t xml:space="preserve">Kies per groep tijdslot, trainer en spelers. De kolom Controle laat direct zien of alles klopt.</t>
  </si>
  <si>
    <t xml:space="preserve">Groep</t>
  </si>
  <si>
    <t xml:space="preserve">Trainer</t>
  </si>
  <si>
    <t xml:space="preserve">Banen</t>
  </si>
  <si>
    <t xml:space="preserve">Max spelers</t>
  </si>
  <si>
    <t xml:space="preserve">Speler 1</t>
  </si>
  <si>
    <t xml:space="preserve">Speler 2</t>
  </si>
  <si>
    <t xml:space="preserve">Speler 3</t>
  </si>
  <si>
    <t xml:space="preserve">Speler 4</t>
  </si>
  <si>
    <t xml:space="preserve">Speler 5</t>
  </si>
  <si>
    <t xml:space="preserve">Speler 6</t>
  </si>
  <si>
    <t xml:space="preserve">Speler 7</t>
  </si>
  <si>
    <t xml:space="preserve">Speler 8</t>
  </si>
  <si>
    <t xml:space="preserve">Aantal</t>
  </si>
  <si>
    <t xml:space="preserve">Controle</t>
  </si>
  <si>
    <t xml:space="preserve">A</t>
  </si>
  <si>
    <t xml:space="preserve">B</t>
  </si>
  <si>
    <t xml:space="preserve">C</t>
  </si>
  <si>
    <t xml:space="preserve">D</t>
  </si>
  <si>
    <t xml:space="preserve">E</t>
  </si>
  <si>
    <t xml:space="preserve">F</t>
  </si>
  <si>
    <t xml:space="preserve">G</t>
  </si>
  <si>
    <t xml:space="preserve">H</t>
  </si>
  <si>
    <t xml:space="preserve">I</t>
  </si>
  <si>
    <t xml:space="preserve">J</t>
  </si>
  <si>
    <t xml:space="preserve">K</t>
  </si>
  <si>
    <t xml:space="preserve">L</t>
  </si>
  <si>
    <t xml:space="preserve">M</t>
  </si>
  <si>
    <t xml:space="preserve">N</t>
  </si>
  <si>
    <t xml:space="preserve">O</t>
  </si>
  <si>
    <t xml:space="preserve">P</t>
  </si>
  <si>
    <t xml:space="preserve">Q</t>
  </si>
  <si>
    <t xml:space="preserve">R</t>
  </si>
  <si>
    <t xml:space="preserve">S</t>
  </si>
  <si>
    <t xml:space="preserve">T</t>
  </si>
  <si>
    <t xml:space="preserve">U</t>
  </si>
  <si>
    <t xml:space="preserve">V</t>
  </si>
  <si>
    <t xml:space="preserve">W</t>
  </si>
  <si>
    <t xml:space="preserve">X</t>
  </si>
  <si>
    <t xml:space="preserve">Y</t>
  </si>
  <si>
    <t xml:space="preserve">Z</t>
  </si>
  <si>
    <t xml:space="preserve">Groep 27</t>
  </si>
  <si>
    <t xml:space="preserve">Groep 28</t>
  </si>
  <si>
    <t xml:space="preserve">Groep 29</t>
  </si>
  <si>
    <t xml:space="preserve">Groep 30</t>
  </si>
  <si>
    <t xml:space="preserve">Hulpberekeningen voor het overzicht. Niet aanpassen.</t>
  </si>
</sst>
</file>

<file path=xl/styles.xml><?xml version="1.0" encoding="utf-8"?>
<styleSheet xmlns="http://schemas.openxmlformats.org/spreadsheetml/2006/main">
  <numFmts count="2">
    <numFmt numFmtId="164" formatCode="General"/>
    <numFmt numFmtId="165" formatCode="General"/>
  </numFmts>
  <fonts count="11">
    <font>
      <sz val="11"/>
      <color theme="1"/>
      <name val="Calibri"/>
      <family val="2"/>
      <charset val="1"/>
    </font>
    <font>
      <sz val="10"/>
      <name val="Arial"/>
      <family val="0"/>
    </font>
    <font>
      <sz val="10"/>
      <name val="Arial"/>
      <family val="0"/>
    </font>
    <font>
      <sz val="10"/>
      <name val="Arial"/>
      <family val="0"/>
    </font>
    <font>
      <b val="true"/>
      <u val="single"/>
      <sz val="10"/>
      <color rgb="FFC24A2A"/>
      <name val="Arial"/>
      <family val="0"/>
      <charset val="1"/>
    </font>
    <font>
      <b val="true"/>
      <sz val="14"/>
      <color rgb="FF1A1815"/>
      <name val="Arial"/>
      <family val="0"/>
      <charset val="1"/>
    </font>
    <font>
      <i val="true"/>
      <sz val="10"/>
      <color rgb="FF6B655C"/>
      <name val="Arial"/>
      <family val="0"/>
      <charset val="1"/>
    </font>
    <font>
      <b val="true"/>
      <sz val="11"/>
      <color rgb="FFC24A2A"/>
      <name val="Arial"/>
      <family val="0"/>
      <charset val="1"/>
    </font>
    <font>
      <sz val="10"/>
      <color rgb="FF1A1815"/>
      <name val="Arial"/>
      <family val="0"/>
      <charset val="1"/>
    </font>
    <font>
      <b val="true"/>
      <sz val="10"/>
      <color rgb="FF1A1815"/>
      <name val="Arial"/>
      <family val="0"/>
      <charset val="1"/>
    </font>
    <font>
      <b val="true"/>
      <sz val="10"/>
      <color rgb="FFFFFFFF"/>
      <name val="Arial"/>
      <family val="0"/>
      <charset val="1"/>
    </font>
  </fonts>
  <fills count="4">
    <fill>
      <patternFill patternType="none"/>
    </fill>
    <fill>
      <patternFill patternType="gray125"/>
    </fill>
    <fill>
      <patternFill patternType="solid">
        <fgColor rgb="FFFFF4D6"/>
        <bgColor rgb="FFFCE5CD"/>
      </patternFill>
    </fill>
    <fill>
      <patternFill patternType="solid">
        <fgColor rgb="FF1A1815"/>
        <bgColor rgb="FF000000"/>
      </patternFill>
    </fill>
  </fills>
  <borders count="2">
    <border diagonalUp="false" diagonalDown="false">
      <left/>
      <right/>
      <top/>
      <bottom/>
      <diagonal/>
    </border>
    <border diagonalUp="false" diagonalDown="false">
      <left style="thin">
        <color rgb="FFD9D2C5"/>
      </left>
      <right style="thin">
        <color rgb="FFD9D2C5"/>
      </right>
      <top style="thin">
        <color rgb="FFD9D2C5"/>
      </top>
      <bottom style="thin">
        <color rgb="FFD9D2C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true" applyProtection="false">
      <alignment horizontal="center" vertical="bottom" textRotation="0" wrapText="fals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true">
      <alignment horizontal="center" vertical="center" textRotation="0" wrapText="false" indent="0" shrinkToFit="false"/>
      <protection locked="false" hidden="false"/>
    </xf>
    <xf numFmtId="164" fontId="8" fillId="2" borderId="1" xfId="0" applyFont="true" applyBorder="true" applyAlignment="true" applyProtection="true">
      <alignment horizontal="center" vertical="bottom" textRotation="0" wrapText="false" indent="0" shrinkToFit="false"/>
      <protection locked="fals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true">
      <alignment horizontal="general" vertical="bottom" textRotation="0" wrapText="false" indent="0" shrinkToFit="false"/>
      <protection locked="false" hidden="false"/>
    </xf>
    <xf numFmtId="165" fontId="8" fillId="0"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CE5CD"/>
        </patternFill>
      </fill>
    </dxf>
    <dxf>
      <fill>
        <patternFill>
          <bgColor rgb="FFF4CCCC"/>
        </patternFill>
      </fill>
    </dxf>
    <dxf>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B0A2"/>
      <rgbColor rgb="FF808080"/>
      <rgbColor rgb="FF9999FF"/>
      <rgbColor rgb="FF993366"/>
      <rgbColor rgb="FFFFF4D6"/>
      <rgbColor rgb="FFCCFFFF"/>
      <rgbColor rgb="FF660066"/>
      <rgbColor rgb="FFFF8080"/>
      <rgbColor rgb="FF0066CC"/>
      <rgbColor rgb="FFD9D2C5"/>
      <rgbColor rgb="FF000080"/>
      <rgbColor rgb="FFFF00FF"/>
      <rgbColor rgb="FFFFFF00"/>
      <rgbColor rgb="FF00FFFF"/>
      <rgbColor rgb="FF800080"/>
      <rgbColor rgb="FF800000"/>
      <rgbColor rgb="FF008080"/>
      <rgbColor rgb="FF0000FF"/>
      <rgbColor rgb="FF00CCFF"/>
      <rgbColor rgb="FFCCFFFF"/>
      <rgbColor rgb="FFD9EAD3"/>
      <rgbColor rgb="FFFCE5CD"/>
      <rgbColor rgb="FF99CCFF"/>
      <rgbColor rgb="FFFF99CC"/>
      <rgbColor rgb="FFCC99FF"/>
      <rgbColor rgb="FFF4CCCC"/>
      <rgbColor rgb="FF3366FF"/>
      <rgbColor rgb="FF33CCCC"/>
      <rgbColor rgb="FF99CC00"/>
      <rgbColor rgb="FFFFCC00"/>
      <rgbColor rgb="FFFF9900"/>
      <rgbColor rgb="FFFF6600"/>
      <rgbColor rgb="FF6B655C"/>
      <rgbColor rgb="FF969696"/>
      <rgbColor rgb="FF003366"/>
      <rgbColor rgb="FF339966"/>
      <rgbColor rgb="FF003300"/>
      <rgbColor rgb="FF1A1815"/>
      <rgbColor rgb="FFC24A2A"/>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952200</xdr:colOff>
      <xdr:row>0</xdr:row>
      <xdr:rowOff>323640</xdr:rowOff>
    </xdr:to>
    <xdr:pic>
      <xdr:nvPicPr>
        <xdr:cNvPr id="0" name="Image 1" descr="Picture"/>
        <xdr:cNvPicPr/>
      </xdr:nvPicPr>
      <xdr:blipFill>
        <a:blip r:embed="rId1"/>
        <a:stretch/>
      </xdr:blipFill>
      <xdr:spPr>
        <a:xfrm>
          <a:off x="0" y="0"/>
          <a:ext cx="952200" cy="3236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952200</xdr:colOff>
      <xdr:row>0</xdr:row>
      <xdr:rowOff>323640</xdr:rowOff>
    </xdr:to>
    <xdr:pic>
      <xdr:nvPicPr>
        <xdr:cNvPr id="1" name="Image 1" descr="Picture"/>
        <xdr:cNvPicPr/>
      </xdr:nvPicPr>
      <xdr:blipFill>
        <a:blip r:embed="rId1"/>
        <a:stretch/>
      </xdr:blipFill>
      <xdr:spPr>
        <a:xfrm>
          <a:off x="0" y="0"/>
          <a:ext cx="952200" cy="3236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952200</xdr:colOff>
      <xdr:row>0</xdr:row>
      <xdr:rowOff>323640</xdr:rowOff>
    </xdr:to>
    <xdr:pic>
      <xdr:nvPicPr>
        <xdr:cNvPr id="2" name="Image 1" descr="Picture"/>
        <xdr:cNvPicPr/>
      </xdr:nvPicPr>
      <xdr:blipFill>
        <a:blip r:embed="rId1"/>
        <a:stretch/>
      </xdr:blipFill>
      <xdr:spPr>
        <a:xfrm>
          <a:off x="0" y="0"/>
          <a:ext cx="952200" cy="3236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952200</xdr:colOff>
      <xdr:row>0</xdr:row>
      <xdr:rowOff>323640</xdr:rowOff>
    </xdr:to>
    <xdr:pic>
      <xdr:nvPicPr>
        <xdr:cNvPr id="3" name="Image 1" descr="Picture"/>
        <xdr:cNvPicPr/>
      </xdr:nvPicPr>
      <xdr:blipFill>
        <a:blip r:embed="rId1"/>
        <a:stretch/>
      </xdr:blipFill>
      <xdr:spPr>
        <a:xfrm>
          <a:off x="0" y="0"/>
          <a:ext cx="952200" cy="32364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952200</xdr:colOff>
      <xdr:row>0</xdr:row>
      <xdr:rowOff>323640</xdr:rowOff>
    </xdr:to>
    <xdr:pic>
      <xdr:nvPicPr>
        <xdr:cNvPr id="4" name="Image 1" descr="Picture"/>
        <xdr:cNvPicPr/>
      </xdr:nvPicPr>
      <xdr:blipFill>
        <a:blip r:embed="rId1"/>
        <a:stretch/>
      </xdr:blipFill>
      <xdr:spPr>
        <a:xfrm>
          <a:off x="0" y="0"/>
          <a:ext cx="952200" cy="32364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388440</xdr:colOff>
      <xdr:row>0</xdr:row>
      <xdr:rowOff>323640</xdr:rowOff>
    </xdr:to>
    <xdr:pic>
      <xdr:nvPicPr>
        <xdr:cNvPr id="5" name="Image 1" descr="Picture"/>
        <xdr:cNvPicPr/>
      </xdr:nvPicPr>
      <xdr:blipFill>
        <a:blip r:embed="rId1"/>
        <a:stretch/>
      </xdr:blipFill>
      <xdr:spPr>
        <a:xfrm>
          <a:off x="0" y="0"/>
          <a:ext cx="952200" cy="3236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ervd.nl/?utm_source=excel-voorbeeld&amp;utm_medium=bestand&amp;utm_campaign=tennislessen-indelen" TargetMode="External"/><Relationship Id="rId2" Type="http://schemas.openxmlformats.org/officeDocument/2006/relationships/hyperlink" Target="https://servd.nl/?utm_source=excel-voorbeeld&amp;utm_medium=bestand&amp;utm_campaign=tennislessen-indelen"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servd.nl/?utm_source=excel-voorbeeld&amp;utm_medium=bestand&amp;utm_campaign=tennislessen-indelen"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servd.nl/?utm_source=excel-voorbeeld&amp;utm_medium=bestand&amp;utm_campaign=tennislessen-indelen"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servd.nl/?utm_source=excel-voorbeeld&amp;utm_medium=bestand&amp;utm_campaign=tennislessen-indelen"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servd.nl/?utm_source=excel-voorbeeld&amp;utm_medium=bestand&amp;utm_campaign=tennislessen-indelen"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servd.nl/?utm_source=excel-voorbeeld&amp;utm_medium=bestand&amp;utm_campaign=tennislessen-indelen" TargetMode="External"/><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30" hidden="false" customHeight="true" outlineLevel="0" collapsed="false">
      <c r="B1" s="1" t="s">
        <v>0</v>
      </c>
    </row>
    <row r="2" customFormat="false" ht="17.35" hidden="false" customHeight="false" outlineLevel="0" collapsed="false">
      <c r="A2" s="2" t="s">
        <v>1</v>
      </c>
    </row>
    <row r="3" customFormat="false" ht="15" hidden="false" customHeight="false" outlineLevel="0" collapsed="false">
      <c r="A3" s="3" t="s">
        <v>2</v>
      </c>
    </row>
    <row r="5" customFormat="false" ht="15" hidden="false" customHeight="false" outlineLevel="0" collapsed="false">
      <c r="A5" s="4" t="s">
        <v>3</v>
      </c>
    </row>
    <row r="6" customFormat="false" ht="15" hidden="false" customHeight="false" outlineLevel="0" collapsed="false">
      <c r="A6" s="5" t="s">
        <v>4</v>
      </c>
    </row>
    <row r="7" customFormat="false" ht="23.85" hidden="false" customHeight="false" outlineLevel="0" collapsed="false">
      <c r="A7" s="6" t="s">
        <v>5</v>
      </c>
    </row>
    <row r="8" customFormat="false" ht="15" hidden="false" customHeight="false" outlineLevel="0" collapsed="false">
      <c r="A8" s="5" t="s">
        <v>6</v>
      </c>
    </row>
    <row r="9" customFormat="false" ht="15" hidden="false" customHeight="false" outlineLevel="0" collapsed="false">
      <c r="A9" s="5" t="s">
        <v>7</v>
      </c>
    </row>
    <row r="10" customFormat="false" ht="23.85" hidden="false" customHeight="false" outlineLevel="0" collapsed="false">
      <c r="A10" s="5" t="s">
        <v>8</v>
      </c>
    </row>
    <row r="11" customFormat="false" ht="15" hidden="false" customHeight="false" outlineLevel="0" collapsed="false">
      <c r="A11" s="5"/>
    </row>
    <row r="12" customFormat="false" ht="15" hidden="false" customHeight="false" outlineLevel="0" collapsed="false">
      <c r="A12" s="4" t="s">
        <v>9</v>
      </c>
    </row>
    <row r="13" customFormat="false" ht="15" hidden="false" customHeight="false" outlineLevel="0" collapsed="false">
      <c r="A13" s="5" t="s">
        <v>10</v>
      </c>
    </row>
    <row r="14" customFormat="false" ht="15" hidden="false" customHeight="false" outlineLevel="0" collapsed="false">
      <c r="A14" s="5" t="s">
        <v>11</v>
      </c>
    </row>
    <row r="15" customFormat="false" ht="15" hidden="false" customHeight="false" outlineLevel="0" collapsed="false">
      <c r="A15" s="5" t="s">
        <v>12</v>
      </c>
    </row>
    <row r="16" customFormat="false" ht="15" hidden="false" customHeight="false" outlineLevel="0" collapsed="false">
      <c r="A16" s="5" t="s">
        <v>13</v>
      </c>
    </row>
    <row r="17" customFormat="false" ht="15" hidden="false" customHeight="false" outlineLevel="0" collapsed="false">
      <c r="A17" s="5" t="s">
        <v>14</v>
      </c>
    </row>
    <row r="18" customFormat="false" ht="15" hidden="false" customHeight="false" outlineLevel="0" collapsed="false">
      <c r="A18" s="5" t="s">
        <v>15</v>
      </c>
    </row>
    <row r="19" customFormat="false" ht="15" hidden="false" customHeight="false" outlineLevel="0" collapsed="false">
      <c r="A19" s="5" t="s">
        <v>16</v>
      </c>
    </row>
    <row r="20" customFormat="false" ht="15" hidden="false" customHeight="false" outlineLevel="0" collapsed="false">
      <c r="A20" s="5" t="s">
        <v>17</v>
      </c>
    </row>
    <row r="21" customFormat="false" ht="15" hidden="false" customHeight="false" outlineLevel="0" collapsed="false">
      <c r="A21" s="5"/>
    </row>
    <row r="22" customFormat="false" ht="15" hidden="false" customHeight="false" outlineLevel="0" collapsed="false">
      <c r="A22" s="4" t="s">
        <v>18</v>
      </c>
    </row>
    <row r="23" customFormat="false" ht="15" hidden="false" customHeight="false" outlineLevel="0" collapsed="false">
      <c r="A23" s="5" t="s">
        <v>19</v>
      </c>
    </row>
    <row r="24" customFormat="false" ht="15" hidden="false" customHeight="false" outlineLevel="0" collapsed="false">
      <c r="A24" s="5" t="s">
        <v>20</v>
      </c>
    </row>
    <row r="25" customFormat="false" ht="15" hidden="false" customHeight="false" outlineLevel="0" collapsed="false">
      <c r="A25" s="5"/>
    </row>
    <row r="26" customFormat="false" ht="15" hidden="false" customHeight="false" outlineLevel="0" collapsed="false">
      <c r="A26" s="4" t="s">
        <v>21</v>
      </c>
    </row>
    <row r="27" customFormat="false" ht="15" hidden="false" customHeight="false" outlineLevel="0" collapsed="false">
      <c r="A27" s="5" t="s">
        <v>22</v>
      </c>
    </row>
    <row r="28" customFormat="false" ht="23.85" hidden="false" customHeight="false" outlineLevel="0" collapsed="false">
      <c r="A28" s="5" t="s">
        <v>23</v>
      </c>
    </row>
    <row r="29" customFormat="false" ht="15" hidden="false" customHeight="false" outlineLevel="0" collapsed="false">
      <c r="A29" s="5" t="s">
        <v>24</v>
      </c>
    </row>
    <row r="30" customFormat="false" ht="15" hidden="false" customHeight="false" outlineLevel="0" collapsed="false">
      <c r="A30" s="5" t="s">
        <v>25</v>
      </c>
    </row>
    <row r="31" customFormat="false" ht="15" hidden="false" customHeight="false" outlineLevel="0" collapsed="false">
      <c r="A31" s="5"/>
    </row>
    <row r="32" customFormat="false" ht="15" hidden="false" customHeight="false" outlineLevel="0" collapsed="false">
      <c r="A32" s="5" t="s">
        <v>26</v>
      </c>
    </row>
  </sheetData>
  <sheetProtection sheet="true" password="c74c"/>
  <hyperlinks>
    <hyperlink ref="B1" r:id="rId1" display="Gratis voorbeeld van Servd · servd.nl"/>
    <hyperlink ref="A3" r:id="rId2" display="Gratis voorbeeldbestand van Servd (servd.nl). Alle spelers en trainers zijn verzonnen."/>
  </hyperlinks>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&amp;RServd · servd.nl</oddHeader>
    <oddFooter>&amp;CGratis voorbeeld van Servd · servd.nl · pagina &amp;P van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1"/>
    <col collapsed="false" customWidth="true" hidden="false" outlineLevel="0" max="4" min="4" style="0" width="9"/>
    <col collapsed="false" customWidth="true" hidden="false" outlineLevel="0" max="5" min="5" style="0" width="11"/>
    <col collapsed="false" customWidth="true" hidden="false" outlineLevel="0" max="6" min="6" style="0" width="9"/>
    <col collapsed="false" customWidth="true" hidden="false" outlineLevel="0" max="7" min="7" style="0" width="11"/>
    <col collapsed="false" customWidth="true" hidden="false" outlineLevel="0" max="8" min="8" style="0" width="20"/>
    <col collapsed="false" customWidth="true" hidden="false" outlineLevel="0" max="9" min="9" style="0" width="60"/>
    <col collapsed="false" customWidth="true" hidden="false" outlineLevel="0" max="10" min="10" style="0" width="45"/>
  </cols>
  <sheetData>
    <row r="1" customFormat="false" ht="30" hidden="false" customHeight="true" outlineLevel="0" collapsed="false">
      <c r="B1" s="1" t="s">
        <v>0</v>
      </c>
    </row>
    <row r="2" customFormat="false" ht="17.35" hidden="false" customHeight="false" outlineLevel="0" collapsed="false">
      <c r="A2" s="2" t="s">
        <v>27</v>
      </c>
    </row>
    <row r="3" customFormat="false" ht="15" hidden="false" customHeight="false" outlineLevel="0" collapsed="false">
      <c r="A3" s="3" t="s">
        <v>28</v>
      </c>
    </row>
    <row r="4" customFormat="false" ht="15" hidden="false" customHeight="false" outlineLevel="0" collapsed="false">
      <c r="A4" s="7" t="s">
        <v>29</v>
      </c>
    </row>
    <row r="5" customFormat="false" ht="15" hidden="false" customHeight="false" outlineLevel="0" collapsed="false">
      <c r="A5" s="8" t="s">
        <v>30</v>
      </c>
      <c r="B5" s="9" t="n">
        <f aca="false">COUNTA(Spelers!$A$5:$A$64)</f>
        <v>32</v>
      </c>
    </row>
    <row r="6" customFormat="false" ht="15" hidden="false" customHeight="false" outlineLevel="0" collapsed="false">
      <c r="A6" s="8" t="s">
        <v>31</v>
      </c>
      <c r="B6" s="9" t="n">
        <f aca="false">COUNTIF(Spelers!$S$5:$S$64,"Ingedeeld")</f>
        <v>18</v>
      </c>
    </row>
    <row r="7" customFormat="false" ht="15" hidden="false" customHeight="false" outlineLevel="0" collapsed="false">
      <c r="A7" s="8" t="s">
        <v>32</v>
      </c>
      <c r="B7" s="9" t="n">
        <f aca="false">COUNTIF(Spelers!$S$5:$S$64,"Nog niet ingedeeld")</f>
        <v>13</v>
      </c>
    </row>
    <row r="8" customFormat="false" ht="15" hidden="false" customHeight="false" outlineLevel="0" collapsed="false">
      <c r="A8" s="8" t="s">
        <v>33</v>
      </c>
      <c r="B8" s="9" t="n">
        <f aca="false">COUNTIF(Spelers!$S$5:$S$64,"Dubbel ingedeeld")</f>
        <v>1</v>
      </c>
    </row>
    <row r="9" customFormat="false" ht="15" hidden="false" customHeight="false" outlineLevel="0" collapsed="false">
      <c r="A9" s="8" t="s">
        <v>34</v>
      </c>
      <c r="B9" s="9" t="n">
        <f aca="false">COUNTIF(Groepen!$N$5:$N$34,"&gt;0")</f>
        <v>6</v>
      </c>
    </row>
    <row r="10" customFormat="false" ht="15" hidden="false" customHeight="false" outlineLevel="0" collapsed="false">
      <c r="A10" s="8" t="s">
        <v>35</v>
      </c>
      <c r="B10" s="9" t="n">
        <f aca="false">COUNTIF(Groepen!$O$5:$O$34,"⚠*")</f>
        <v>2</v>
      </c>
    </row>
    <row r="12" customFormat="false" ht="15" hidden="false" customHeight="false" outlineLevel="0" collapsed="false">
      <c r="A12" s="7" t="s">
        <v>36</v>
      </c>
    </row>
    <row r="13" customFormat="false" ht="30" hidden="false" customHeight="true" outlineLevel="0" collapsed="false">
      <c r="A13" s="10" t="s">
        <v>37</v>
      </c>
      <c r="B13" s="10" t="s">
        <v>38</v>
      </c>
      <c r="C13" s="10" t="s">
        <v>39</v>
      </c>
      <c r="D13" s="10" t="s">
        <v>34</v>
      </c>
      <c r="E13" s="10" t="s">
        <v>40</v>
      </c>
      <c r="F13" s="10" t="s">
        <v>41</v>
      </c>
      <c r="G13" s="10" t="s">
        <v>42</v>
      </c>
      <c r="H13" s="10" t="s">
        <v>43</v>
      </c>
      <c r="I13" s="10" t="s">
        <v>44</v>
      </c>
      <c r="J13" s="10" t="s">
        <v>45</v>
      </c>
    </row>
    <row r="14" customFormat="false" ht="35.05" hidden="false" customHeight="false" outlineLevel="0" collapsed="false">
      <c r="A14" s="11" t="str">
        <f aca="false">Instellingen!A5</f>
        <v>Ma 18:00</v>
      </c>
      <c r="B14" s="11" t="n">
        <f aca="false">COUNTIF(Spelers!G$5:G$64,"x")</f>
        <v>13</v>
      </c>
      <c r="C14" s="11" t="n">
        <f aca="false">COUNTIF(Trainers!B$5:B$14,"x")</f>
        <v>2</v>
      </c>
      <c r="D14" s="11" t="n">
        <f aca="false">COUNTIF(Groepen!$B$5:$B$34,$A14)</f>
        <v>0</v>
      </c>
      <c r="E14" s="11" t="n">
        <f aca="false">SUMIF(Groepen!$B$5:$B$34,$A14,Groepen!$N$5:$N$34)</f>
        <v>0</v>
      </c>
      <c r="F14" s="11" t="n">
        <f aca="false">SUMIF(Groepen!$B$5:$B$34,$A14,Groepen!$D$5:$D$34)</f>
        <v>0</v>
      </c>
      <c r="G14" s="11" t="n">
        <f aca="false">Instellingen!B5</f>
        <v>3</v>
      </c>
      <c r="H14" s="11" t="str">
        <f aca="false">IF(F14&gt;G14,"⚠ Te weinig banen",IF(D14&gt;C14,"⚠ Te weinig trainers",IF(D14=0,"","✓ Klopt")))</f>
        <v/>
      </c>
      <c r="I14" s="12" t="str">
        <f aca="false">IF(Hulp!A64="","-",LEFT(Hulp!A64,LEN(Hulp!A64)-2))</f>
        <v>Anna de Vries, Bram Jansen, Carla Bakker, Eva Smit, Floor Meijer, Gijs de Boer, Ivo de Groot, Koen Vos, Noor van Dijk, Olaf Kok, Pien Dekker, Quinten Brouwer, Tess Smits</v>
      </c>
      <c r="J14" s="12" t="str">
        <f aca="false">IF(Hulp!K64="","-",LEFT(Hulp!K64,LEN(Hulp!K64)-2))</f>
        <v>Olaf Kok, Pien Dekker, Quinten Brouwer, Tess Smits</v>
      </c>
    </row>
    <row r="15" customFormat="false" ht="35.05" hidden="false" customHeight="false" outlineLevel="0" collapsed="false">
      <c r="A15" s="11" t="str">
        <f aca="false">Instellingen!A6</f>
        <v>Ma 19:00</v>
      </c>
      <c r="B15" s="11" t="n">
        <f aca="false">COUNTIF(Spelers!H$5:H$64,"x")</f>
        <v>11</v>
      </c>
      <c r="C15" s="11" t="n">
        <f aca="false">COUNTIF(Trainers!C$5:C$14,"x")</f>
        <v>2</v>
      </c>
      <c r="D15" s="11" t="n">
        <f aca="false">COUNTIF(Groepen!$B$5:$B$34,$A15)</f>
        <v>1</v>
      </c>
      <c r="E15" s="11" t="n">
        <f aca="false">SUMIF(Groepen!$B$5:$B$34,$A15,Groepen!$N$5:$N$34)</f>
        <v>3</v>
      </c>
      <c r="F15" s="11" t="n">
        <f aca="false">SUMIF(Groepen!$B$5:$B$34,$A15,Groepen!$D$5:$D$34)</f>
        <v>1</v>
      </c>
      <c r="G15" s="11" t="n">
        <f aca="false">Instellingen!B6</f>
        <v>3</v>
      </c>
      <c r="H15" s="11" t="str">
        <f aca="false">IF(F15&gt;G15,"⚠ Te weinig banen",IF(D15&gt;C15,"⚠ Te weinig trainers",IF(D15=0,"","✓ Klopt")))</f>
        <v>✓ Klopt</v>
      </c>
      <c r="I15" s="12" t="str">
        <f aca="false">IF(Hulp!B64="","-",LEFT(Hulp!B64,LEN(Hulp!B64)-2))</f>
        <v>Anna de Vries, Bram Jansen, Carla Bakker, Daan Visser, Eva Smit, Floor Meijer, Ivo de Groot, Lotte Peters, Sem Dijkstra, Tess Smits, Umut de Graaf</v>
      </c>
      <c r="J15" s="12" t="str">
        <f aca="false">IF(Hulp!L64="","-",LEFT(Hulp!L64,LEN(Hulp!L64)-2))</f>
        <v>Daan Visser, Sem Dijkstra, Tess Smits, Umut de Graaf</v>
      </c>
    </row>
    <row r="16" customFormat="false" ht="35.05" hidden="false" customHeight="false" outlineLevel="0" collapsed="false">
      <c r="A16" s="11" t="str">
        <f aca="false">Instellingen!A7</f>
        <v>Ma 20:00</v>
      </c>
      <c r="B16" s="11" t="n">
        <f aca="false">COUNTIF(Spelers!I$5:I$64,"x")</f>
        <v>14</v>
      </c>
      <c r="C16" s="11" t="n">
        <f aca="false">COUNTIF(Trainers!D$5:D$14,"x")</f>
        <v>2</v>
      </c>
      <c r="D16" s="11" t="n">
        <f aca="false">COUNTIF(Groepen!$B$5:$B$34,$A16)</f>
        <v>1</v>
      </c>
      <c r="E16" s="11" t="n">
        <f aca="false">SUMIF(Groepen!$B$5:$B$34,$A16,Groepen!$N$5:$N$34)</f>
        <v>2</v>
      </c>
      <c r="F16" s="11" t="n">
        <f aca="false">SUMIF(Groepen!$B$5:$B$34,$A16,Groepen!$D$5:$D$34)</f>
        <v>1</v>
      </c>
      <c r="G16" s="11" t="n">
        <f aca="false">Instellingen!B7</f>
        <v>3</v>
      </c>
      <c r="H16" s="11" t="str">
        <f aca="false">IF(F16&gt;G16,"⚠ Te weinig banen",IF(D16&gt;C16,"⚠ Te weinig trainers",IF(D16=0,"","✓ Klopt")))</f>
        <v>✓ Klopt</v>
      </c>
      <c r="I16" s="12" t="str">
        <f aca="false">IF(Hulp!C64="","-",LEFT(Hulp!C64,LEN(Hulp!C64)-2))</f>
        <v>Eva Smit, Floor Meijer, Gijs de Boer, Ivo de Groot, Jasmijn Bos, Koen Vos, Lotte Peters, Milan Hendriks, Noor van Dijk, Olaf Kok, Pien Dekker, Sem Dijkstra, Umut de Graaf, Vera van der Meer</v>
      </c>
      <c r="J16" s="12" t="str">
        <f aca="false">IF(Hulp!M64="","-",LEFT(Hulp!M64,LEN(Hulp!M64)-2))</f>
        <v>Jasmijn Bos, Olaf Kok, Pien Dekker, Sem Dijkstra, Umut de Graaf, Vera van der Meer</v>
      </c>
    </row>
    <row r="17" customFormat="false" ht="35.05" hidden="false" customHeight="false" outlineLevel="0" collapsed="false">
      <c r="A17" s="11" t="str">
        <f aca="false">Instellingen!A8</f>
        <v>Di 19:00</v>
      </c>
      <c r="B17" s="11" t="n">
        <f aca="false">COUNTIF(Spelers!J$5:J$64,"x")</f>
        <v>14</v>
      </c>
      <c r="C17" s="11" t="n">
        <f aca="false">COUNTIF(Trainers!E$5:E$14,"x")</f>
        <v>2</v>
      </c>
      <c r="D17" s="11" t="n">
        <f aca="false">COUNTIF(Groepen!$B$5:$B$34,$A17)</f>
        <v>1</v>
      </c>
      <c r="E17" s="11" t="n">
        <f aca="false">SUMIF(Groepen!$B$5:$B$34,$A17,Groepen!$N$5:$N$34)</f>
        <v>3</v>
      </c>
      <c r="F17" s="11" t="n">
        <f aca="false">SUMIF(Groepen!$B$5:$B$34,$A17,Groepen!$D$5:$D$34)</f>
        <v>1</v>
      </c>
      <c r="G17" s="11" t="n">
        <f aca="false">Instellingen!B8</f>
        <v>3</v>
      </c>
      <c r="H17" s="11" t="str">
        <f aca="false">IF(F17&gt;G17,"⚠ Te weinig banen",IF(D17&gt;C17,"⚠ Te weinig trainers",IF(D17=0,"","✓ Klopt")))</f>
        <v>✓ Klopt</v>
      </c>
      <c r="I17" s="12" t="str">
        <f aca="false">IF(Hulp!D64="","-",LEFT(Hulp!D64,LEN(Hulp!D64)-2))</f>
        <v>Anna de Vries, Eva Smit, Floor Meijer, Hanna Mulder, Koen Vos, Lotte Peters, Milan Hendriks, Pien Dekker, Quinten Brouwer, Roos de Wit, Sem Dijkstra, Tess Smits, Wout Kuipers, Yara Hoekstra</v>
      </c>
      <c r="J17" s="12" t="str">
        <f aca="false">IF(Hulp!N64="","-",LEFT(Hulp!N64,LEN(Hulp!N64)-2))</f>
        <v>Pien Dekker, Quinten Brouwer, Sem Dijkstra, Tess Smits, Wout Kuipers, Yara Hoekstra</v>
      </c>
    </row>
    <row r="18" customFormat="false" ht="35.05" hidden="false" customHeight="false" outlineLevel="0" collapsed="false">
      <c r="A18" s="11" t="str">
        <f aca="false">Instellingen!A9</f>
        <v>Di 20:00</v>
      </c>
      <c r="B18" s="11" t="n">
        <f aca="false">COUNTIF(Spelers!K$5:K$64,"x")</f>
        <v>14</v>
      </c>
      <c r="C18" s="11" t="n">
        <f aca="false">COUNTIF(Trainers!F$5:F$14,"x")</f>
        <v>2</v>
      </c>
      <c r="D18" s="11" t="n">
        <f aca="false">COUNTIF(Groepen!$B$5:$B$34,$A18)</f>
        <v>0</v>
      </c>
      <c r="E18" s="11" t="n">
        <f aca="false">SUMIF(Groepen!$B$5:$B$34,$A18,Groepen!$N$5:$N$34)</f>
        <v>0</v>
      </c>
      <c r="F18" s="11" t="n">
        <f aca="false">SUMIF(Groepen!$B$5:$B$34,$A18,Groepen!$D$5:$D$34)</f>
        <v>0</v>
      </c>
      <c r="G18" s="11" t="n">
        <f aca="false">Instellingen!B9</f>
        <v>3</v>
      </c>
      <c r="H18" s="11" t="str">
        <f aca="false">IF(F18&gt;G18,"⚠ Te weinig banen",IF(D18&gt;C18,"⚠ Te weinig trainers",IF(D18=0,"","✓ Klopt")))</f>
        <v/>
      </c>
      <c r="I18" s="12" t="str">
        <f aca="false">IF(Hulp!E64="","-",LEFT(Hulp!E64,LEN(Hulp!E64)-2))</f>
        <v>Anna de Vries, Bram Jansen, Daan Visser, Floor Meijer, Gijs de Boer, Hanna Mulder, Jasmijn Bos, Koen Vos, Lotte Peters, Quinten Brouwer, Roos de Wit, Umut de Graaf, Vera van der Meer, Wout Kuipers</v>
      </c>
      <c r="J18" s="12" t="str">
        <f aca="false">IF(Hulp!O64="","-",LEFT(Hulp!O64,LEN(Hulp!O64)-2))</f>
        <v>Daan Visser, Jasmijn Bos, Quinten Brouwer, Umut de Graaf, Vera van der Meer, Wout Kuipers</v>
      </c>
    </row>
    <row r="19" customFormat="false" ht="23.85" hidden="false" customHeight="false" outlineLevel="0" collapsed="false">
      <c r="A19" s="11" t="str">
        <f aca="false">Instellingen!A10</f>
        <v>Wo 15:00</v>
      </c>
      <c r="B19" s="11" t="n">
        <f aca="false">COUNTIF(Spelers!L$5:L$64,"x")</f>
        <v>8</v>
      </c>
      <c r="C19" s="11" t="n">
        <f aca="false">COUNTIF(Trainers!G$5:G$14,"x")</f>
        <v>1</v>
      </c>
      <c r="D19" s="11" t="n">
        <f aca="false">COUNTIF(Groepen!$B$5:$B$34,$A19)</f>
        <v>1</v>
      </c>
      <c r="E19" s="11" t="n">
        <f aca="false">SUMIF(Groepen!$B$5:$B$34,$A19,Groepen!$N$5:$N$34)</f>
        <v>3</v>
      </c>
      <c r="F19" s="11" t="n">
        <f aca="false">SUMIF(Groepen!$B$5:$B$34,$A19,Groepen!$D$5:$D$34)</f>
        <v>1</v>
      </c>
      <c r="G19" s="11" t="n">
        <f aca="false">Instellingen!B10</f>
        <v>2</v>
      </c>
      <c r="H19" s="11" t="str">
        <f aca="false">IF(F19&gt;G19,"⚠ Te weinig banen",IF(D19&gt;C19,"⚠ Te weinig trainers",IF(D19=0,"","✓ Klopt")))</f>
        <v>✓ Klopt</v>
      </c>
      <c r="I19" s="12" t="str">
        <f aca="false">IF(Hulp!F64="","-",LEFT(Hulp!F64,LEN(Hulp!F64)-2))</f>
        <v>Lucas Mertens, Sara Wouters, Finn Claes, Mila Peeters, Jens Maes, Zoë Willems, Noah Lambert, Liv Goossens</v>
      </c>
      <c r="J19" s="12" t="str">
        <f aca="false">IF(Hulp!P64="","-",LEFT(Hulp!P64,LEN(Hulp!P64)-2))</f>
        <v>Noah Lambert, Liv Goossens</v>
      </c>
    </row>
    <row r="20" customFormat="false" ht="15" hidden="false" customHeight="false" outlineLevel="0" collapsed="false">
      <c r="A20" s="11" t="str">
        <f aca="false">Instellingen!A11</f>
        <v>Wo 16:00</v>
      </c>
      <c r="B20" s="11" t="n">
        <f aca="false">COUNTIF(Spelers!M$5:M$64,"x")</f>
        <v>3</v>
      </c>
      <c r="C20" s="11" t="n">
        <f aca="false">COUNTIF(Trainers!H$5:H$14,"x")</f>
        <v>1</v>
      </c>
      <c r="D20" s="11" t="n">
        <f aca="false">COUNTIF(Groepen!$B$5:$B$34,$A20)</f>
        <v>0</v>
      </c>
      <c r="E20" s="11" t="n">
        <f aca="false">SUMIF(Groepen!$B$5:$B$34,$A20,Groepen!$N$5:$N$34)</f>
        <v>0</v>
      </c>
      <c r="F20" s="11" t="n">
        <f aca="false">SUMIF(Groepen!$B$5:$B$34,$A20,Groepen!$D$5:$D$34)</f>
        <v>0</v>
      </c>
      <c r="G20" s="11" t="n">
        <f aca="false">Instellingen!B11</f>
        <v>2</v>
      </c>
      <c r="H20" s="11" t="str">
        <f aca="false">IF(F20&gt;G20,"⚠ Te weinig banen",IF(D20&gt;C20,"⚠ Te weinig trainers",IF(D20=0,"","✓ Klopt")))</f>
        <v/>
      </c>
      <c r="I20" s="12" t="str">
        <f aca="false">IF(Hulp!G64="","-",LEFT(Hulp!G64,LEN(Hulp!G64)-2))</f>
        <v>Lucas Mertens, Finn Claes, Noah Lambert</v>
      </c>
      <c r="J20" s="12" t="str">
        <f aca="false">IF(Hulp!Q64="","-",LEFT(Hulp!Q64,LEN(Hulp!Q64)-2))</f>
        <v>Noah Lambert</v>
      </c>
    </row>
    <row r="21" customFormat="false" ht="35.05" hidden="false" customHeight="false" outlineLevel="0" collapsed="false">
      <c r="A21" s="11" t="str">
        <f aca="false">Instellingen!A12</f>
        <v>Do 19:00</v>
      </c>
      <c r="B21" s="11" t="n">
        <f aca="false">COUNTIF(Spelers!N$5:N$64,"x")</f>
        <v>12</v>
      </c>
      <c r="C21" s="11" t="n">
        <f aca="false">COUNTIF(Trainers!I$5:I$14,"x")</f>
        <v>2</v>
      </c>
      <c r="D21" s="11" t="n">
        <f aca="false">COUNTIF(Groepen!$B$5:$B$34,$A21)</f>
        <v>1</v>
      </c>
      <c r="E21" s="11" t="n">
        <f aca="false">SUMIF(Groepen!$B$5:$B$34,$A21,Groepen!$N$5:$N$34)</f>
        <v>6</v>
      </c>
      <c r="F21" s="11" t="n">
        <f aca="false">SUMIF(Groepen!$B$5:$B$34,$A21,Groepen!$D$5:$D$34)</f>
        <v>2</v>
      </c>
      <c r="G21" s="11" t="n">
        <f aca="false">Instellingen!B12</f>
        <v>3</v>
      </c>
      <c r="H21" s="11" t="str">
        <f aca="false">IF(F21&gt;G21,"⚠ Te weinig banen",IF(D21&gt;C21,"⚠ Te weinig trainers",IF(D21=0,"","✓ Klopt")))</f>
        <v>✓ Klopt</v>
      </c>
      <c r="I21" s="12" t="str">
        <f aca="false">IF(Hulp!H64="","-",LEFT(Hulp!H64,LEN(Hulp!H64)-2))</f>
        <v>Eva Smit, Hanna Mulder, Ivo de Groot, Koen Vos, Lotte Peters, Milan Hendriks, Pien Dekker, Roos de Wit, Tess Smits, Umut de Graaf, Vera van der Meer, Yara Hoekstra</v>
      </c>
      <c r="J21" s="12" t="str">
        <f aca="false">IF(Hulp!R64="","-",LEFT(Hulp!R64,LEN(Hulp!R64)-2))</f>
        <v>Pien Dekker, Tess Smits, Umut de Graaf, Vera van der Meer, Yara Hoekstra</v>
      </c>
    </row>
    <row r="22" customFormat="false" ht="23.85" hidden="false" customHeight="false" outlineLevel="0" collapsed="false">
      <c r="A22" s="11" t="str">
        <f aca="false">Instellingen!A13</f>
        <v>Za 09:00</v>
      </c>
      <c r="B22" s="11" t="n">
        <f aca="false">COUNTIF(Spelers!O$5:O$64,"x")</f>
        <v>9</v>
      </c>
      <c r="C22" s="11" t="n">
        <f aca="false">COUNTIF(Trainers!J$5:J$14,"x")</f>
        <v>2</v>
      </c>
      <c r="D22" s="11" t="n">
        <f aca="false">COUNTIF(Groepen!$B$5:$B$34,$A22)</f>
        <v>1</v>
      </c>
      <c r="E22" s="11" t="n">
        <f aca="false">SUMIF(Groepen!$B$5:$B$34,$A22,Groepen!$N$5:$N$34)</f>
        <v>3</v>
      </c>
      <c r="F22" s="11" t="n">
        <f aca="false">SUMIF(Groepen!$B$5:$B$34,$A22,Groepen!$D$5:$D$34)</f>
        <v>1</v>
      </c>
      <c r="G22" s="11" t="n">
        <f aca="false">Instellingen!B13</f>
        <v>4</v>
      </c>
      <c r="H22" s="11" t="str">
        <f aca="false">IF(F22&gt;G22,"⚠ Te weinig banen",IF(D22&gt;C22,"⚠ Te weinig trainers",IF(D22=0,"","✓ Klopt")))</f>
        <v>✓ Klopt</v>
      </c>
      <c r="I22" s="12" t="str">
        <f aca="false">IF(Hulp!I64="","-",LEFT(Hulp!I64,LEN(Hulp!I64)-2))</f>
        <v>Floor Meijer, Lotte Peters, Tess Smits, Yara Hoekstra, Sara Wouters, Mila Peeters, Jens Maes, Zoë Willems, Liv Goossens</v>
      </c>
      <c r="J22" s="12" t="str">
        <f aca="false">IF(Hulp!S64="","-",LEFT(Hulp!S64,LEN(Hulp!S64)-2))</f>
        <v>Tess Smits, Yara Hoekstra, Liv Goossens</v>
      </c>
    </row>
    <row r="23" customFormat="false" ht="23.85" hidden="false" customHeight="false" outlineLevel="0" collapsed="false">
      <c r="A23" s="11" t="str">
        <f aca="false">Instellingen!A14</f>
        <v>Za 10:00</v>
      </c>
      <c r="B23" s="11" t="n">
        <f aca="false">COUNTIF(Spelers!P$5:P$64,"x")</f>
        <v>5</v>
      </c>
      <c r="C23" s="11" t="n">
        <f aca="false">COUNTIF(Trainers!K$5:K$14,"x")</f>
        <v>2</v>
      </c>
      <c r="D23" s="11" t="n">
        <f aca="false">COUNTIF(Groepen!$B$5:$B$34,$A23)</f>
        <v>0</v>
      </c>
      <c r="E23" s="11" t="n">
        <f aca="false">SUMIF(Groepen!$B$5:$B$34,$A23,Groepen!$N$5:$N$34)</f>
        <v>0</v>
      </c>
      <c r="F23" s="11" t="n">
        <f aca="false">SUMIF(Groepen!$B$5:$B$34,$A23,Groepen!$D$5:$D$34)</f>
        <v>0</v>
      </c>
      <c r="G23" s="11" t="n">
        <f aca="false">Instellingen!B14</f>
        <v>4</v>
      </c>
      <c r="H23" s="11" t="str">
        <f aca="false">IF(F23&gt;G23,"⚠ Te weinig banen",IF(D23&gt;C23,"⚠ Te weinig trainers",IF(D23=0,"","✓ Klopt")))</f>
        <v/>
      </c>
      <c r="I23" s="12" t="str">
        <f aca="false">IF(Hulp!J64="","-",LEFT(Hulp!J64,LEN(Hulp!J64)-2))</f>
        <v>Bram Jansen, Quinten Brouwer, Roos de Wit, Umut de Graaf, Wout Kuipers</v>
      </c>
      <c r="J23" s="12" t="str">
        <f aca="false">IF(Hulp!T64="","-",LEFT(Hulp!T64,LEN(Hulp!T64)-2))</f>
        <v>Quinten Brouwer, Umut de Graaf, Wout Kuipers</v>
      </c>
    </row>
  </sheetData>
  <sheetProtection sheet="true" password="c74c"/>
  <conditionalFormatting sqref="B7:B8">
    <cfRule type="expression" priority="2" aboveAverage="0" equalAverage="0" bottom="0" percent="0" rank="0" text="" dxfId="0">
      <formula>B7&gt;0</formula>
    </cfRule>
  </conditionalFormatting>
  <conditionalFormatting sqref="B10">
    <cfRule type="expression" priority="3" aboveAverage="0" equalAverage="0" bottom="0" percent="0" rank="0" text="" dxfId="1">
      <formula>B10&gt;0</formula>
    </cfRule>
  </conditionalFormatting>
  <conditionalFormatting sqref="H14:H23">
    <cfRule type="expression" priority="4" aboveAverage="0" equalAverage="0" bottom="0" percent="0" rank="0" text="" dxfId="2">
      <formula>LEFT(H14,1)="✓"</formula>
    </cfRule>
    <cfRule type="expression" priority="5" aboveAverage="0" equalAverage="0" bottom="0" percent="0" rank="0" text="" dxfId="1">
      <formula>LEFT(H14,1)="⚠"</formula>
    </cfRule>
  </conditionalFormatting>
  <hyperlinks>
    <hyperlink ref="B1" r:id="rId1" display="Gratis voorbeeld van Servd · servd.nl"/>
  </hyperlinks>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&amp;RServd · servd.nl</oddHeader>
    <oddFooter>&amp;CGratis voorbeeld van Servd · servd.nl · pagina &amp;P van &amp;N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0A2"/>
    <pageSetUpPr fitToPage="false"/>
  </sheetPr>
  <dimension ref="A1:E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8"/>
    <col collapsed="false" customWidth="true" hidden="false" outlineLevel="0" max="3" min="3" style="0" width="4"/>
    <col collapsed="false" customWidth="true" hidden="false" outlineLevel="0" max="4" min="4" style="0" width="36"/>
    <col collapsed="false" customWidth="true" hidden="false" outlineLevel="0" max="5" min="5" style="0" width="70"/>
  </cols>
  <sheetData>
    <row r="1" customFormat="false" ht="30" hidden="false" customHeight="true" outlineLevel="0" collapsed="false">
      <c r="B1" s="1" t="s">
        <v>0</v>
      </c>
    </row>
    <row r="2" customFormat="false" ht="17.35" hidden="false" customHeight="false" outlineLevel="0" collapsed="false">
      <c r="A2" s="2" t="s">
        <v>46</v>
      </c>
    </row>
    <row r="3" customFormat="false" ht="15" hidden="false" customHeight="false" outlineLevel="0" collapsed="false">
      <c r="A3" s="3" t="s">
        <v>47</v>
      </c>
    </row>
    <row r="4" customFormat="false" ht="30" hidden="false" customHeight="true" outlineLevel="0" collapsed="false">
      <c r="A4" s="10" t="s">
        <v>37</v>
      </c>
      <c r="B4" s="10" t="s">
        <v>42</v>
      </c>
      <c r="D4" s="13" t="s">
        <v>48</v>
      </c>
    </row>
    <row r="5" customFormat="false" ht="15" hidden="false" customHeight="false" outlineLevel="0" collapsed="false">
      <c r="A5" s="14" t="s">
        <v>49</v>
      </c>
      <c r="B5" s="14" t="n">
        <v>3</v>
      </c>
      <c r="D5" s="15" t="n">
        <v>2</v>
      </c>
      <c r="E5" s="3" t="s">
        <v>50</v>
      </c>
    </row>
    <row r="6" customFormat="false" ht="15" hidden="false" customHeight="false" outlineLevel="0" collapsed="false">
      <c r="A6" s="14" t="s">
        <v>51</v>
      </c>
      <c r="B6" s="14" t="n">
        <v>3</v>
      </c>
    </row>
    <row r="7" customFormat="false" ht="15" hidden="false" customHeight="false" outlineLevel="0" collapsed="false">
      <c r="A7" s="14" t="s">
        <v>52</v>
      </c>
      <c r="B7" s="14" t="n">
        <v>3</v>
      </c>
      <c r="D7" s="13" t="s">
        <v>53</v>
      </c>
    </row>
    <row r="8" customFormat="false" ht="15" hidden="false" customHeight="false" outlineLevel="0" collapsed="false">
      <c r="A8" s="14" t="s">
        <v>54</v>
      </c>
      <c r="B8" s="14" t="n">
        <v>3</v>
      </c>
      <c r="D8" s="16" t="s">
        <v>55</v>
      </c>
      <c r="E8" s="3" t="s">
        <v>56</v>
      </c>
    </row>
    <row r="9" customFormat="false" ht="15" hidden="false" customHeight="false" outlineLevel="0" collapsed="false">
      <c r="A9" s="14" t="s">
        <v>57</v>
      </c>
      <c r="B9" s="14" t="n">
        <v>3</v>
      </c>
      <c r="D9" s="16" t="s">
        <v>58</v>
      </c>
    </row>
    <row r="10" customFormat="false" ht="15" hidden="false" customHeight="false" outlineLevel="0" collapsed="false">
      <c r="A10" s="14" t="s">
        <v>59</v>
      </c>
      <c r="B10" s="14" t="n">
        <v>2</v>
      </c>
      <c r="D10" s="16" t="s">
        <v>60</v>
      </c>
    </row>
    <row r="11" customFormat="false" ht="15" hidden="false" customHeight="false" outlineLevel="0" collapsed="false">
      <c r="A11" s="14" t="s">
        <v>61</v>
      </c>
      <c r="B11" s="14" t="n">
        <v>2</v>
      </c>
    </row>
    <row r="12" customFormat="false" ht="15" hidden="false" customHeight="false" outlineLevel="0" collapsed="false">
      <c r="A12" s="14" t="s">
        <v>62</v>
      </c>
      <c r="B12" s="14" t="n">
        <v>3</v>
      </c>
    </row>
    <row r="13" customFormat="false" ht="15" hidden="false" customHeight="false" outlineLevel="0" collapsed="false">
      <c r="A13" s="14" t="s">
        <v>63</v>
      </c>
      <c r="B13" s="14" t="n">
        <v>4</v>
      </c>
    </row>
    <row r="14" customFormat="false" ht="15" hidden="false" customHeight="false" outlineLevel="0" collapsed="false">
      <c r="A14" s="14" t="s">
        <v>64</v>
      </c>
      <c r="B14" s="14" t="n">
        <v>4</v>
      </c>
    </row>
  </sheetData>
  <dataValidations count="1">
    <dataValidation allowBlank="true" errorStyle="stop" operator="between" showDropDown="false" showErrorMessage="true" showInputMessage="false" sqref="B5:B14" type="whole">
      <formula1>0</formula1>
      <formula2>20</formula2>
    </dataValidation>
  </dataValidations>
  <hyperlinks>
    <hyperlink ref="B1" r:id="rId1" display="Gratis voorbeeld van Servd · servd.nl"/>
  </hyperlinks>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&amp;RServd · servd.nl</oddHeader>
    <oddFooter>&amp;CGratis voorbeeld van Servd · servd.nl · pagina &amp;P van &amp;N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0A2"/>
    <pageSetUpPr fitToPage="false"/>
  </sheetPr>
  <dimension ref="A1:U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3"/>
    <col collapsed="false" customWidth="true" hidden="false" outlineLevel="0" max="3" min="3" style="0" width="12"/>
    <col collapsed="false" customWidth="true" hidden="false" outlineLevel="0" max="4" min="4" style="0" width="11"/>
    <col collapsed="false" customWidth="true" hidden="false" outlineLevel="0" max="5" min="5" style="0" width="20"/>
    <col collapsed="false" customWidth="true" hidden="false" outlineLevel="0" max="6" min="6" style="0" width="22"/>
    <col collapsed="false" customWidth="true" hidden="false" outlineLevel="0" max="16" min="7" style="0" width="9"/>
    <col collapsed="false" customWidth="true" hidden="false" outlineLevel="0" max="17" min="17" style="0" width="10"/>
    <col collapsed="false" customWidth="true" hidden="false" outlineLevel="0" max="18" min="18" style="0" width="11"/>
    <col collapsed="false" customWidth="true" hidden="false" outlineLevel="0" max="19" min="19" style="0" width="18"/>
    <col collapsed="false" customWidth="true" hidden="false" outlineLevel="0" max="20" min="20" style="0" width="12"/>
    <col collapsed="false" customWidth="true" hidden="false" outlineLevel="0" max="21" min="21" style="0" width="30"/>
  </cols>
  <sheetData>
    <row r="1" customFormat="false" ht="30" hidden="false" customHeight="true" outlineLevel="0" collapsed="false">
      <c r="B1" s="1" t="s">
        <v>0</v>
      </c>
    </row>
    <row r="2" customFormat="false" ht="17.35" hidden="false" customHeight="false" outlineLevel="0" collapsed="false">
      <c r="A2" s="2" t="s">
        <v>30</v>
      </c>
    </row>
    <row r="3" customFormat="false" ht="15" hidden="false" customHeight="false" outlineLevel="0" collapsed="false">
      <c r="A3" s="3" t="s">
        <v>65</v>
      </c>
    </row>
    <row r="4" customFormat="false" ht="30" hidden="false" customHeight="true" outlineLevel="0" collapsed="false">
      <c r="A4" s="10" t="s">
        <v>66</v>
      </c>
      <c r="B4" s="10" t="s">
        <v>67</v>
      </c>
      <c r="C4" s="10" t="s">
        <v>68</v>
      </c>
      <c r="D4" s="10" t="s">
        <v>69</v>
      </c>
      <c r="E4" s="10" t="s">
        <v>70</v>
      </c>
      <c r="F4" s="10" t="s">
        <v>71</v>
      </c>
      <c r="G4" s="10" t="str">
        <f aca="false">Instellingen!A5</f>
        <v>Ma 18:00</v>
      </c>
      <c r="H4" s="10" t="str">
        <f aca="false">Instellingen!A6</f>
        <v>Ma 19:00</v>
      </c>
      <c r="I4" s="10" t="str">
        <f aca="false">Instellingen!A7</f>
        <v>Ma 20:00</v>
      </c>
      <c r="J4" s="10" t="str">
        <f aca="false">Instellingen!A8</f>
        <v>Di 19:00</v>
      </c>
      <c r="K4" s="10" t="str">
        <f aca="false">Instellingen!A9</f>
        <v>Di 20:00</v>
      </c>
      <c r="L4" s="10" t="str">
        <f aca="false">Instellingen!A10</f>
        <v>Wo 15:00</v>
      </c>
      <c r="M4" s="10" t="str">
        <f aca="false">Instellingen!A11</f>
        <v>Wo 16:00</v>
      </c>
      <c r="N4" s="10" t="str">
        <f aca="false">Instellingen!A12</f>
        <v>Do 19:00</v>
      </c>
      <c r="O4" s="10" t="str">
        <f aca="false">Instellingen!A13</f>
        <v>Za 09:00</v>
      </c>
      <c r="P4" s="10" t="str">
        <f aca="false">Instellingen!A14</f>
        <v>Za 10:00</v>
      </c>
      <c r="Q4" s="10" t="s">
        <v>72</v>
      </c>
      <c r="R4" s="10" t="s">
        <v>73</v>
      </c>
      <c r="S4" s="10" t="s">
        <v>43</v>
      </c>
      <c r="T4" s="10" t="s">
        <v>74</v>
      </c>
      <c r="U4" s="10" t="s">
        <v>75</v>
      </c>
    </row>
    <row r="5" customFormat="false" ht="15" hidden="false" customHeight="false" outlineLevel="0" collapsed="false">
      <c r="A5" s="17" t="s">
        <v>76</v>
      </c>
      <c r="B5" s="15" t="s">
        <v>77</v>
      </c>
      <c r="C5" s="15" t="n">
        <v>5</v>
      </c>
      <c r="D5" s="15"/>
      <c r="E5" s="17" t="s">
        <v>78</v>
      </c>
      <c r="F5" s="17"/>
      <c r="G5" s="15" t="s">
        <v>79</v>
      </c>
      <c r="H5" s="15" t="s">
        <v>79</v>
      </c>
      <c r="I5" s="15"/>
      <c r="J5" s="15" t="s">
        <v>79</v>
      </c>
      <c r="K5" s="15" t="s">
        <v>79</v>
      </c>
      <c r="L5" s="15"/>
      <c r="M5" s="15"/>
      <c r="N5" s="15"/>
      <c r="O5" s="15"/>
      <c r="P5" s="15"/>
      <c r="Q5" s="18" t="n">
        <f aca="false">IF($A5="","",COUNTIF(G5:P5,"x"))</f>
        <v>4</v>
      </c>
      <c r="R5" s="18" t="str">
        <f aca="false">IF($A5="","",IFERROR(INDEX(Groepen!$A$5:$A$34,MATCH($A5,Groepen!$F$5:$F$34,0)),IFERROR(INDEX(Groepen!$A$5:$A$34,MATCH($A5,Groepen!$G$5:$G$34,0)),IFERROR(INDEX(Groepen!$A$5:$A$34,MATCH($A5,Groepen!$H$5:$H$34,0)),IFERROR(INDEX(Groepen!$A$5:$A$34,MATCH($A5,Groepen!$I$5:$I$34,0)),IFERROR(INDEX(Groepen!$A$5:$A$34,MATCH($A5,Groepen!$J$5:$J$34,0)),IFERROR(INDEX(Groepen!$A$5:$A$34,MATCH($A5,Groepen!$K$5:$K$34,0)),IFERROR(INDEX(Groepen!$A$5:$A$34,MATCH($A5,Groepen!$L$5:$L$34,0)),IFERROR(INDEX(Groepen!$A$5:$A$34,MATCH($A5,Groepen!$M$5:$M$34,0)),"")))))))))</f>
        <v>A</v>
      </c>
      <c r="S5" s="19" t="str">
        <f aca="false">IF($A5="","",IF(COUNTIF(Groepen!$F$5:$M$34,$A5)=0,"Nog niet ingedeeld",IF(COUNTIF(Groepen!$F$5:$M$34,$A5)&gt;1,"Dubbel ingedeeld","Ingedeeld")))</f>
        <v>Ingedeeld</v>
      </c>
      <c r="T5" s="18" t="n">
        <f aca="false">IF(OR($A5="",$E5=""),"",IFERROR(SUMPRODUCT((G5:P5="x")*(INDEX($G$5:$P$64,MATCH($E5,$A$5:$A$64,0),0)="x")),"Buddy niet gevonden"))</f>
        <v>3</v>
      </c>
      <c r="U5" s="8" t="str">
        <f aca="false">IF(OR($A5="",$E5=""),"",IFERROR(IF(IF(AND(G5="x",INDEX(G$5:G$64,MATCH($E5,$A$5:$A$64,0))="x"),G$4&amp;"  ","")&amp;IF(AND(H5="x",INDEX(H$5:H$64,MATCH($E5,$A$5:$A$64,0))="x"),H$4&amp;"  ","")&amp;IF(AND(I5="x",INDEX(I$5:I$64,MATCH($E5,$A$5:$A$64,0))="x"),I$4&amp;"  ","")&amp;IF(AND(J5="x",INDEX(J$5:J$64,MATCH($E5,$A$5:$A$64,0))="x"),J$4&amp;"  ","")&amp;IF(AND(K5="x",INDEX(K$5:K$64,MATCH($E5,$A$5:$A$64,0))="x"),K$4&amp;"  ","")&amp;IF(AND(L5="x",INDEX(L$5:L$64,MATCH($E5,$A$5:$A$64,0))="x"),L$4&amp;"  ","")&amp;IF(AND(M5="x",INDEX(M$5:M$64,MATCH($E5,$A$5:$A$64,0))="x"),M$4&amp;"  ","")&amp;IF(AND(N5="x",INDEX(N$5:N$64,MATCH($E5,$A$5:$A$64,0))="x"),N$4&amp;"  ","")&amp;IF(AND(O5="x",INDEX(O$5:O$64,MATCH($E5,$A$5:$A$64,0))="x"),O$4&amp;"  ","")&amp;IF(AND(P5="x",INDEX(P$5:P$64,MATCH($E5,$A$5:$A$64,0))="x"),P$4&amp;"  ","")="","Geen gezamenlijk moment",IF(AND(G5="x",INDEX(G$5:G$64,MATCH($E5,$A$5:$A$64,0))="x"),G$4&amp;"  ","")&amp;IF(AND(H5="x",INDEX(H$5:H$64,MATCH($E5,$A$5:$A$64,0))="x"),H$4&amp;"  ","")&amp;IF(AND(I5="x",INDEX(I$5:I$64,MATCH($E5,$A$5:$A$64,0))="x"),I$4&amp;"  ","")&amp;IF(AND(J5="x",INDEX(J$5:J$64,MATCH($E5,$A$5:$A$64,0))="x"),J$4&amp;"  ","")&amp;IF(AND(K5="x",INDEX(K$5:K$64,MATCH($E5,$A$5:$A$64,0))="x"),K$4&amp;"  ","")&amp;IF(AND(L5="x",INDEX(L$5:L$64,MATCH($E5,$A$5:$A$64,0))="x"),L$4&amp;"  ","")&amp;IF(AND(M5="x",INDEX(M$5:M$64,MATCH($E5,$A$5:$A$64,0))="x"),M$4&amp;"  ","")&amp;IF(AND(N5="x",INDEX(N$5:N$64,MATCH($E5,$A$5:$A$64,0))="x"),N$4&amp;"  ","")&amp;IF(AND(O5="x",INDEX(O$5:O$64,MATCH($E5,$A$5:$A$64,0))="x"),O$4&amp;"  ","")&amp;IF(AND(P5="x",INDEX(P$5:P$64,MATCH($E5,$A$5:$A$64,0))="x"),P$4&amp;"  ","")),""))</f>
        <v>Ma 18:00  Ma 19:00  Di 20:00  </v>
      </c>
    </row>
    <row r="6" customFormat="false" ht="15" hidden="false" customHeight="false" outlineLevel="0" collapsed="false">
      <c r="A6" s="17" t="s">
        <v>78</v>
      </c>
      <c r="B6" s="15" t="s">
        <v>77</v>
      </c>
      <c r="C6" s="15" t="n">
        <v>4</v>
      </c>
      <c r="D6" s="15"/>
      <c r="E6" s="17" t="s">
        <v>76</v>
      </c>
      <c r="F6" s="17"/>
      <c r="G6" s="15" t="s">
        <v>79</v>
      </c>
      <c r="H6" s="15" t="s">
        <v>79</v>
      </c>
      <c r="I6" s="15"/>
      <c r="J6" s="15"/>
      <c r="K6" s="15" t="s">
        <v>79</v>
      </c>
      <c r="L6" s="15"/>
      <c r="M6" s="15"/>
      <c r="N6" s="15"/>
      <c r="O6" s="15"/>
      <c r="P6" s="15" t="s">
        <v>79</v>
      </c>
      <c r="Q6" s="18" t="n">
        <f aca="false">IF($A6="","",COUNTIF(G6:P6,"x"))</f>
        <v>4</v>
      </c>
      <c r="R6" s="18" t="str">
        <f aca="false">IF($A6="","",IFERROR(INDEX(Groepen!$A$5:$A$34,MATCH($A6,Groepen!$F$5:$F$34,0)),IFERROR(INDEX(Groepen!$A$5:$A$34,MATCH($A6,Groepen!$G$5:$G$34,0)),IFERROR(INDEX(Groepen!$A$5:$A$34,MATCH($A6,Groepen!$H$5:$H$34,0)),IFERROR(INDEX(Groepen!$A$5:$A$34,MATCH($A6,Groepen!$I$5:$I$34,0)),IFERROR(INDEX(Groepen!$A$5:$A$34,MATCH($A6,Groepen!$J$5:$J$34,0)),IFERROR(INDEX(Groepen!$A$5:$A$34,MATCH($A6,Groepen!$K$5:$K$34,0)),IFERROR(INDEX(Groepen!$A$5:$A$34,MATCH($A6,Groepen!$L$5:$L$34,0)),IFERROR(INDEX(Groepen!$A$5:$A$34,MATCH($A6,Groepen!$M$5:$M$34,0)),"")))))))))</f>
        <v>A</v>
      </c>
      <c r="S6" s="19" t="str">
        <f aca="false">IF($A6="","",IF(COUNTIF(Groepen!$F$5:$M$34,$A6)=0,"Nog niet ingedeeld",IF(COUNTIF(Groepen!$F$5:$M$34,$A6)&gt;1,"Dubbel ingedeeld","Ingedeeld")))</f>
        <v>Ingedeeld</v>
      </c>
      <c r="T6" s="18" t="n">
        <f aca="false">IF(OR($A6="",$E6=""),"",IFERROR(SUMPRODUCT((G6:P6="x")*(INDEX($G$5:$P$64,MATCH($E6,$A$5:$A$64,0),0)="x")),"Buddy niet gevonden"))</f>
        <v>3</v>
      </c>
      <c r="U6" s="8" t="str">
        <f aca="false">IF(OR($A6="",$E6=""),"",IFERROR(IF(IF(AND(G6="x",INDEX(G$5:G$64,MATCH($E6,$A$5:$A$64,0))="x"),G$4&amp;"  ","")&amp;IF(AND(H6="x",INDEX(H$5:H$64,MATCH($E6,$A$5:$A$64,0))="x"),H$4&amp;"  ","")&amp;IF(AND(I6="x",INDEX(I$5:I$64,MATCH($E6,$A$5:$A$64,0))="x"),I$4&amp;"  ","")&amp;IF(AND(J6="x",INDEX(J$5:J$64,MATCH($E6,$A$5:$A$64,0))="x"),J$4&amp;"  ","")&amp;IF(AND(K6="x",INDEX(K$5:K$64,MATCH($E6,$A$5:$A$64,0))="x"),K$4&amp;"  ","")&amp;IF(AND(L6="x",INDEX(L$5:L$64,MATCH($E6,$A$5:$A$64,0))="x"),L$4&amp;"  ","")&amp;IF(AND(M6="x",INDEX(M$5:M$64,MATCH($E6,$A$5:$A$64,0))="x"),M$4&amp;"  ","")&amp;IF(AND(N6="x",INDEX(N$5:N$64,MATCH($E6,$A$5:$A$64,0))="x"),N$4&amp;"  ","")&amp;IF(AND(O6="x",INDEX(O$5:O$64,MATCH($E6,$A$5:$A$64,0))="x"),O$4&amp;"  ","")&amp;IF(AND(P6="x",INDEX(P$5:P$64,MATCH($E6,$A$5:$A$64,0))="x"),P$4&amp;"  ","")="","Geen gezamenlijk moment",IF(AND(G6="x",INDEX(G$5:G$64,MATCH($E6,$A$5:$A$64,0))="x"),G$4&amp;"  ","")&amp;IF(AND(H6="x",INDEX(H$5:H$64,MATCH($E6,$A$5:$A$64,0))="x"),H$4&amp;"  ","")&amp;IF(AND(I6="x",INDEX(I$5:I$64,MATCH($E6,$A$5:$A$64,0))="x"),I$4&amp;"  ","")&amp;IF(AND(J6="x",INDEX(J$5:J$64,MATCH($E6,$A$5:$A$64,0))="x"),J$4&amp;"  ","")&amp;IF(AND(K6="x",INDEX(K$5:K$64,MATCH($E6,$A$5:$A$64,0))="x"),K$4&amp;"  ","")&amp;IF(AND(L6="x",INDEX(L$5:L$64,MATCH($E6,$A$5:$A$64,0))="x"),L$4&amp;"  ","")&amp;IF(AND(M6="x",INDEX(M$5:M$64,MATCH($E6,$A$5:$A$64,0))="x"),M$4&amp;"  ","")&amp;IF(AND(N6="x",INDEX(N$5:N$64,MATCH($E6,$A$5:$A$64,0))="x"),N$4&amp;"  ","")&amp;IF(AND(O6="x",INDEX(O$5:O$64,MATCH($E6,$A$5:$A$64,0))="x"),O$4&amp;"  ","")&amp;IF(AND(P6="x",INDEX(P$5:P$64,MATCH($E6,$A$5:$A$64,0))="x"),P$4&amp;"  ","")),""))</f>
        <v>Ma 18:00  Ma 19:00  Di 20:00  </v>
      </c>
    </row>
    <row r="7" customFormat="false" ht="15" hidden="false" customHeight="false" outlineLevel="0" collapsed="false">
      <c r="A7" s="17" t="s">
        <v>80</v>
      </c>
      <c r="B7" s="15" t="s">
        <v>77</v>
      </c>
      <c r="C7" s="15" t="n">
        <v>6</v>
      </c>
      <c r="D7" s="15"/>
      <c r="E7" s="17"/>
      <c r="F7" s="17"/>
      <c r="G7" s="15" t="s">
        <v>79</v>
      </c>
      <c r="H7" s="15" t="s">
        <v>79</v>
      </c>
      <c r="I7" s="15"/>
      <c r="J7" s="15"/>
      <c r="K7" s="15"/>
      <c r="L7" s="15"/>
      <c r="M7" s="15"/>
      <c r="N7" s="15"/>
      <c r="O7" s="15"/>
      <c r="P7" s="15"/>
      <c r="Q7" s="18" t="n">
        <f aca="false">IF($A7="","",COUNTIF(G7:P7,"x"))</f>
        <v>2</v>
      </c>
      <c r="R7" s="18" t="str">
        <f aca="false">IF($A7="","",IFERROR(INDEX(Groepen!$A$5:$A$34,MATCH($A7,Groepen!$F$5:$F$34,0)),IFERROR(INDEX(Groepen!$A$5:$A$34,MATCH($A7,Groepen!$G$5:$G$34,0)),IFERROR(INDEX(Groepen!$A$5:$A$34,MATCH($A7,Groepen!$H$5:$H$34,0)),IFERROR(INDEX(Groepen!$A$5:$A$34,MATCH($A7,Groepen!$I$5:$I$34,0)),IFERROR(INDEX(Groepen!$A$5:$A$34,MATCH($A7,Groepen!$J$5:$J$34,0)),IFERROR(INDEX(Groepen!$A$5:$A$34,MATCH($A7,Groepen!$K$5:$K$34,0)),IFERROR(INDEX(Groepen!$A$5:$A$34,MATCH($A7,Groepen!$L$5:$L$34,0)),IFERROR(INDEX(Groepen!$A$5:$A$34,MATCH($A7,Groepen!$M$5:$M$34,0)),"")))))))))</f>
        <v>A</v>
      </c>
      <c r="S7" s="19" t="str">
        <f aca="false">IF($A7="","",IF(COUNTIF(Groepen!$F$5:$M$34,$A7)=0,"Nog niet ingedeeld",IF(COUNTIF(Groepen!$F$5:$M$34,$A7)&gt;1,"Dubbel ingedeeld","Ingedeeld")))</f>
        <v>Ingedeeld</v>
      </c>
      <c r="T7" s="18" t="str">
        <f aca="false">IF(OR($A7="",$E7=""),"",IFERROR(SUMPRODUCT((G7:P7="x")*(INDEX($G$5:$P$64,MATCH($E7,$A$5:$A$64,0),0)="x")),"Buddy niet gevonden"))</f>
        <v/>
      </c>
      <c r="U7" s="8" t="str">
        <f aca="false">IF(OR($A7="",$E7=""),"",IFERROR(IF(IF(AND(G7="x",INDEX(G$5:G$64,MATCH($E7,$A$5:$A$64,0))="x"),G$4&amp;"  ","")&amp;IF(AND(H7="x",INDEX(H$5:H$64,MATCH($E7,$A$5:$A$64,0))="x"),H$4&amp;"  ","")&amp;IF(AND(I7="x",INDEX(I$5:I$64,MATCH($E7,$A$5:$A$64,0))="x"),I$4&amp;"  ","")&amp;IF(AND(J7="x",INDEX(J$5:J$64,MATCH($E7,$A$5:$A$64,0))="x"),J$4&amp;"  ","")&amp;IF(AND(K7="x",INDEX(K$5:K$64,MATCH($E7,$A$5:$A$64,0))="x"),K$4&amp;"  ","")&amp;IF(AND(L7="x",INDEX(L$5:L$64,MATCH($E7,$A$5:$A$64,0))="x"),L$4&amp;"  ","")&amp;IF(AND(M7="x",INDEX(M$5:M$64,MATCH($E7,$A$5:$A$64,0))="x"),M$4&amp;"  ","")&amp;IF(AND(N7="x",INDEX(N$5:N$64,MATCH($E7,$A$5:$A$64,0))="x"),N$4&amp;"  ","")&amp;IF(AND(O7="x",INDEX(O$5:O$64,MATCH($E7,$A$5:$A$64,0))="x"),O$4&amp;"  ","")&amp;IF(AND(P7="x",INDEX(P$5:P$64,MATCH($E7,$A$5:$A$64,0))="x"),P$4&amp;"  ","")="","Geen gezamenlijk moment",IF(AND(G7="x",INDEX(G$5:G$64,MATCH($E7,$A$5:$A$64,0))="x"),G$4&amp;"  ","")&amp;IF(AND(H7="x",INDEX(H$5:H$64,MATCH($E7,$A$5:$A$64,0))="x"),H$4&amp;"  ","")&amp;IF(AND(I7="x",INDEX(I$5:I$64,MATCH($E7,$A$5:$A$64,0))="x"),I$4&amp;"  ","")&amp;IF(AND(J7="x",INDEX(J$5:J$64,MATCH($E7,$A$5:$A$64,0))="x"),J$4&amp;"  ","")&amp;IF(AND(K7="x",INDEX(K$5:K$64,MATCH($E7,$A$5:$A$64,0))="x"),K$4&amp;"  ","")&amp;IF(AND(L7="x",INDEX(L$5:L$64,MATCH($E7,$A$5:$A$64,0))="x"),L$4&amp;"  ","")&amp;IF(AND(M7="x",INDEX(M$5:M$64,MATCH($E7,$A$5:$A$64,0))="x"),M$4&amp;"  ","")&amp;IF(AND(N7="x",INDEX(N$5:N$64,MATCH($E7,$A$5:$A$64,0))="x"),N$4&amp;"  ","")&amp;IF(AND(O7="x",INDEX(O$5:O$64,MATCH($E7,$A$5:$A$64,0))="x"),O$4&amp;"  ","")&amp;IF(AND(P7="x",INDEX(P$5:P$64,MATCH($E7,$A$5:$A$64,0))="x"),P$4&amp;"  ","")),""))</f>
        <v/>
      </c>
    </row>
    <row r="8" customFormat="false" ht="15" hidden="false" customHeight="false" outlineLevel="0" collapsed="false">
      <c r="A8" s="17" t="s">
        <v>81</v>
      </c>
      <c r="B8" s="15" t="s">
        <v>77</v>
      </c>
      <c r="C8" s="15" t="n">
        <v>3</v>
      </c>
      <c r="D8" s="15"/>
      <c r="E8" s="17"/>
      <c r="F8" s="17"/>
      <c r="G8" s="15"/>
      <c r="H8" s="15" t="s">
        <v>79</v>
      </c>
      <c r="I8" s="15"/>
      <c r="J8" s="15"/>
      <c r="K8" s="15" t="s">
        <v>79</v>
      </c>
      <c r="L8" s="15"/>
      <c r="M8" s="15"/>
      <c r="N8" s="15"/>
      <c r="O8" s="15"/>
      <c r="P8" s="15"/>
      <c r="Q8" s="18" t="n">
        <f aca="false">IF($A8="","",COUNTIF(G8:P8,"x"))</f>
        <v>2</v>
      </c>
      <c r="R8" s="18" t="str">
        <f aca="false">IF($A8="","",IFERROR(INDEX(Groepen!$A$5:$A$34,MATCH($A8,Groepen!$F$5:$F$34,0)),IFERROR(INDEX(Groepen!$A$5:$A$34,MATCH($A8,Groepen!$G$5:$G$34,0)),IFERROR(INDEX(Groepen!$A$5:$A$34,MATCH($A8,Groepen!$H$5:$H$34,0)),IFERROR(INDEX(Groepen!$A$5:$A$34,MATCH($A8,Groepen!$I$5:$I$34,0)),IFERROR(INDEX(Groepen!$A$5:$A$34,MATCH($A8,Groepen!$J$5:$J$34,0)),IFERROR(INDEX(Groepen!$A$5:$A$34,MATCH($A8,Groepen!$K$5:$K$34,0)),IFERROR(INDEX(Groepen!$A$5:$A$34,MATCH($A8,Groepen!$L$5:$L$34,0)),IFERROR(INDEX(Groepen!$A$5:$A$34,MATCH($A8,Groepen!$M$5:$M$34,0)),"")))))))))</f>
        <v/>
      </c>
      <c r="S8" s="19" t="str">
        <f aca="false">IF($A8="","",IF(COUNTIF(Groepen!$F$5:$M$34,$A8)=0,"Nog niet ingedeeld",IF(COUNTIF(Groepen!$F$5:$M$34,$A8)&gt;1,"Dubbel ingedeeld","Ingedeeld")))</f>
        <v>Nog niet ingedeeld</v>
      </c>
      <c r="T8" s="18" t="str">
        <f aca="false">IF(OR($A8="",$E8=""),"",IFERROR(SUMPRODUCT((G8:P8="x")*(INDEX($G$5:$P$64,MATCH($E8,$A$5:$A$64,0),0)="x")),"Buddy niet gevonden"))</f>
        <v/>
      </c>
      <c r="U8" s="8" t="str">
        <f aca="false">IF(OR($A8="",$E8=""),"",IFERROR(IF(IF(AND(G8="x",INDEX(G$5:G$64,MATCH($E8,$A$5:$A$64,0))="x"),G$4&amp;"  ","")&amp;IF(AND(H8="x",INDEX(H$5:H$64,MATCH($E8,$A$5:$A$64,0))="x"),H$4&amp;"  ","")&amp;IF(AND(I8="x",INDEX(I$5:I$64,MATCH($E8,$A$5:$A$64,0))="x"),I$4&amp;"  ","")&amp;IF(AND(J8="x",INDEX(J$5:J$64,MATCH($E8,$A$5:$A$64,0))="x"),J$4&amp;"  ","")&amp;IF(AND(K8="x",INDEX(K$5:K$64,MATCH($E8,$A$5:$A$64,0))="x"),K$4&amp;"  ","")&amp;IF(AND(L8="x",INDEX(L$5:L$64,MATCH($E8,$A$5:$A$64,0))="x"),L$4&amp;"  ","")&amp;IF(AND(M8="x",INDEX(M$5:M$64,MATCH($E8,$A$5:$A$64,0))="x"),M$4&amp;"  ","")&amp;IF(AND(N8="x",INDEX(N$5:N$64,MATCH($E8,$A$5:$A$64,0))="x"),N$4&amp;"  ","")&amp;IF(AND(O8="x",INDEX(O$5:O$64,MATCH($E8,$A$5:$A$64,0))="x"),O$4&amp;"  ","")&amp;IF(AND(P8="x",INDEX(P$5:P$64,MATCH($E8,$A$5:$A$64,0))="x"),P$4&amp;"  ","")="","Geen gezamenlijk moment",IF(AND(G8="x",INDEX(G$5:G$64,MATCH($E8,$A$5:$A$64,0))="x"),G$4&amp;"  ","")&amp;IF(AND(H8="x",INDEX(H$5:H$64,MATCH($E8,$A$5:$A$64,0))="x"),H$4&amp;"  ","")&amp;IF(AND(I8="x",INDEX(I$5:I$64,MATCH($E8,$A$5:$A$64,0))="x"),I$4&amp;"  ","")&amp;IF(AND(J8="x",INDEX(J$5:J$64,MATCH($E8,$A$5:$A$64,0))="x"),J$4&amp;"  ","")&amp;IF(AND(K8="x",INDEX(K$5:K$64,MATCH($E8,$A$5:$A$64,0))="x"),K$4&amp;"  ","")&amp;IF(AND(L8="x",INDEX(L$5:L$64,MATCH($E8,$A$5:$A$64,0))="x"),L$4&amp;"  ","")&amp;IF(AND(M8="x",INDEX(M$5:M$64,MATCH($E8,$A$5:$A$64,0))="x"),M$4&amp;"  ","")&amp;IF(AND(N8="x",INDEX(N$5:N$64,MATCH($E8,$A$5:$A$64,0))="x"),N$4&amp;"  ","")&amp;IF(AND(O8="x",INDEX(O$5:O$64,MATCH($E8,$A$5:$A$64,0))="x"),O$4&amp;"  ","")&amp;IF(AND(P8="x",INDEX(P$5:P$64,MATCH($E8,$A$5:$A$64,0))="x"),P$4&amp;"  ","")),""))</f>
        <v/>
      </c>
    </row>
    <row r="9" customFormat="false" ht="15" hidden="false" customHeight="false" outlineLevel="0" collapsed="false">
      <c r="A9" s="17" t="s">
        <v>82</v>
      </c>
      <c r="B9" s="15" t="s">
        <v>77</v>
      </c>
      <c r="C9" s="15" t="n">
        <v>7</v>
      </c>
      <c r="D9" s="15"/>
      <c r="E9" s="17" t="s">
        <v>83</v>
      </c>
      <c r="F9" s="17"/>
      <c r="G9" s="15" t="s">
        <v>79</v>
      </c>
      <c r="H9" s="15" t="s">
        <v>79</v>
      </c>
      <c r="I9" s="15" t="s">
        <v>79</v>
      </c>
      <c r="J9" s="15" t="s">
        <v>79</v>
      </c>
      <c r="K9" s="15"/>
      <c r="L9" s="15"/>
      <c r="M9" s="15"/>
      <c r="N9" s="15" t="s">
        <v>79</v>
      </c>
      <c r="O9" s="15"/>
      <c r="P9" s="15"/>
      <c r="Q9" s="18" t="n">
        <f aca="false">IF($A9="","",COUNTIF(G9:P9,"x"))</f>
        <v>5</v>
      </c>
      <c r="R9" s="18" t="str">
        <f aca="false">IF($A9="","",IFERROR(INDEX(Groepen!$A$5:$A$34,MATCH($A9,Groepen!$F$5:$F$34,0)),IFERROR(INDEX(Groepen!$A$5:$A$34,MATCH($A9,Groepen!$G$5:$G$34,0)),IFERROR(INDEX(Groepen!$A$5:$A$34,MATCH($A9,Groepen!$H$5:$H$34,0)),IFERROR(INDEX(Groepen!$A$5:$A$34,MATCH($A9,Groepen!$I$5:$I$34,0)),IFERROR(INDEX(Groepen!$A$5:$A$34,MATCH($A9,Groepen!$J$5:$J$34,0)),IFERROR(INDEX(Groepen!$A$5:$A$34,MATCH($A9,Groepen!$K$5:$K$34,0)),IFERROR(INDEX(Groepen!$A$5:$A$34,MATCH($A9,Groepen!$L$5:$L$34,0)),IFERROR(INDEX(Groepen!$A$5:$A$34,MATCH($A9,Groepen!$M$5:$M$34,0)),"")))))))))</f>
        <v>B</v>
      </c>
      <c r="S9" s="19" t="str">
        <f aca="false">IF($A9="","",IF(COUNTIF(Groepen!$F$5:$M$34,$A9)=0,"Nog niet ingedeeld",IF(COUNTIF(Groepen!$F$5:$M$34,$A9)&gt;1,"Dubbel ingedeeld","Ingedeeld")))</f>
        <v>Ingedeeld</v>
      </c>
      <c r="T9" s="18" t="n">
        <f aca="false">IF(OR($A9="",$E9=""),"",IFERROR(SUMPRODUCT((G9:P9="x")*(INDEX($G$5:$P$64,MATCH($E9,$A$5:$A$64,0),0)="x")),"Buddy niet gevonden"))</f>
        <v>4</v>
      </c>
      <c r="U9" s="8" t="str">
        <f aca="false">IF(OR($A9="",$E9=""),"",IFERROR(IF(IF(AND(G9="x",INDEX(G$5:G$64,MATCH($E9,$A$5:$A$64,0))="x"),G$4&amp;"  ","")&amp;IF(AND(H9="x",INDEX(H$5:H$64,MATCH($E9,$A$5:$A$64,0))="x"),H$4&amp;"  ","")&amp;IF(AND(I9="x",INDEX(I$5:I$64,MATCH($E9,$A$5:$A$64,0))="x"),I$4&amp;"  ","")&amp;IF(AND(J9="x",INDEX(J$5:J$64,MATCH($E9,$A$5:$A$64,0))="x"),J$4&amp;"  ","")&amp;IF(AND(K9="x",INDEX(K$5:K$64,MATCH($E9,$A$5:$A$64,0))="x"),K$4&amp;"  ","")&amp;IF(AND(L9="x",INDEX(L$5:L$64,MATCH($E9,$A$5:$A$64,0))="x"),L$4&amp;"  ","")&amp;IF(AND(M9="x",INDEX(M$5:M$64,MATCH($E9,$A$5:$A$64,0))="x"),M$4&amp;"  ","")&amp;IF(AND(N9="x",INDEX(N$5:N$64,MATCH($E9,$A$5:$A$64,0))="x"),N$4&amp;"  ","")&amp;IF(AND(O9="x",INDEX(O$5:O$64,MATCH($E9,$A$5:$A$64,0))="x"),O$4&amp;"  ","")&amp;IF(AND(P9="x",INDEX(P$5:P$64,MATCH($E9,$A$5:$A$64,0))="x"),P$4&amp;"  ","")="","Geen gezamenlijk moment",IF(AND(G9="x",INDEX(G$5:G$64,MATCH($E9,$A$5:$A$64,0))="x"),G$4&amp;"  ","")&amp;IF(AND(H9="x",INDEX(H$5:H$64,MATCH($E9,$A$5:$A$64,0))="x"),H$4&amp;"  ","")&amp;IF(AND(I9="x",INDEX(I$5:I$64,MATCH($E9,$A$5:$A$64,0))="x"),I$4&amp;"  ","")&amp;IF(AND(J9="x",INDEX(J$5:J$64,MATCH($E9,$A$5:$A$64,0))="x"),J$4&amp;"  ","")&amp;IF(AND(K9="x",INDEX(K$5:K$64,MATCH($E9,$A$5:$A$64,0))="x"),K$4&amp;"  ","")&amp;IF(AND(L9="x",INDEX(L$5:L$64,MATCH($E9,$A$5:$A$64,0))="x"),L$4&amp;"  ","")&amp;IF(AND(M9="x",INDEX(M$5:M$64,MATCH($E9,$A$5:$A$64,0))="x"),M$4&amp;"  ","")&amp;IF(AND(N9="x",INDEX(N$5:N$64,MATCH($E9,$A$5:$A$64,0))="x"),N$4&amp;"  ","")&amp;IF(AND(O9="x",INDEX(O$5:O$64,MATCH($E9,$A$5:$A$64,0))="x"),O$4&amp;"  ","")&amp;IF(AND(P9="x",INDEX(P$5:P$64,MATCH($E9,$A$5:$A$64,0))="x"),P$4&amp;"  ","")),""))</f>
        <v>Ma 18:00  Ma 19:00  Ma 20:00  Di 19:00  </v>
      </c>
    </row>
    <row r="10" customFormat="false" ht="15" hidden="false" customHeight="false" outlineLevel="0" collapsed="false">
      <c r="A10" s="17" t="s">
        <v>83</v>
      </c>
      <c r="B10" s="15" t="s">
        <v>77</v>
      </c>
      <c r="C10" s="15" t="n">
        <v>5</v>
      </c>
      <c r="D10" s="15"/>
      <c r="E10" s="17" t="s">
        <v>82</v>
      </c>
      <c r="F10" s="17"/>
      <c r="G10" s="15" t="s">
        <v>79</v>
      </c>
      <c r="H10" s="15" t="s">
        <v>79</v>
      </c>
      <c r="I10" s="15" t="s">
        <v>79</v>
      </c>
      <c r="J10" s="15" t="s">
        <v>79</v>
      </c>
      <c r="K10" s="15" t="s">
        <v>79</v>
      </c>
      <c r="L10" s="15"/>
      <c r="M10" s="15"/>
      <c r="N10" s="15"/>
      <c r="O10" s="15" t="s">
        <v>79</v>
      </c>
      <c r="P10" s="15"/>
      <c r="Q10" s="18" t="n">
        <f aca="false">IF($A10="","",COUNTIF(G10:P10,"x"))</f>
        <v>6</v>
      </c>
      <c r="R10" s="18" t="str">
        <f aca="false">IF($A10="","",IFERROR(INDEX(Groepen!$A$5:$A$34,MATCH($A10,Groepen!$F$5:$F$34,0)),IFERROR(INDEX(Groepen!$A$5:$A$34,MATCH($A10,Groepen!$G$5:$G$34,0)),IFERROR(INDEX(Groepen!$A$5:$A$34,MATCH($A10,Groepen!$H$5:$H$34,0)),IFERROR(INDEX(Groepen!$A$5:$A$34,MATCH($A10,Groepen!$I$5:$I$34,0)),IFERROR(INDEX(Groepen!$A$5:$A$34,MATCH($A10,Groepen!$J$5:$J$34,0)),IFERROR(INDEX(Groepen!$A$5:$A$34,MATCH($A10,Groepen!$K$5:$K$34,0)),IFERROR(INDEX(Groepen!$A$5:$A$34,MATCH($A10,Groepen!$L$5:$L$34,0)),IFERROR(INDEX(Groepen!$A$5:$A$34,MATCH($A10,Groepen!$M$5:$M$34,0)),"")))))))))</f>
        <v>B</v>
      </c>
      <c r="S10" s="19" t="str">
        <f aca="false">IF($A10="","",IF(COUNTIF(Groepen!$F$5:$M$34,$A10)=0,"Nog niet ingedeeld",IF(COUNTIF(Groepen!$F$5:$M$34,$A10)&gt;1,"Dubbel ingedeeld","Ingedeeld")))</f>
        <v>Ingedeeld</v>
      </c>
      <c r="T10" s="18" t="n">
        <f aca="false">IF(OR($A10="",$E10=""),"",IFERROR(SUMPRODUCT((G10:P10="x")*(INDEX($G$5:$P$64,MATCH($E10,$A$5:$A$64,0),0)="x")),"Buddy niet gevonden"))</f>
        <v>4</v>
      </c>
      <c r="U10" s="8" t="str">
        <f aca="false">IF(OR($A10="",$E10=""),"",IFERROR(IF(IF(AND(G10="x",INDEX(G$5:G$64,MATCH($E10,$A$5:$A$64,0))="x"),G$4&amp;"  ","")&amp;IF(AND(H10="x",INDEX(H$5:H$64,MATCH($E10,$A$5:$A$64,0))="x"),H$4&amp;"  ","")&amp;IF(AND(I10="x",INDEX(I$5:I$64,MATCH($E10,$A$5:$A$64,0))="x"),I$4&amp;"  ","")&amp;IF(AND(J10="x",INDEX(J$5:J$64,MATCH($E10,$A$5:$A$64,0))="x"),J$4&amp;"  ","")&amp;IF(AND(K10="x",INDEX(K$5:K$64,MATCH($E10,$A$5:$A$64,0))="x"),K$4&amp;"  ","")&amp;IF(AND(L10="x",INDEX(L$5:L$64,MATCH($E10,$A$5:$A$64,0))="x"),L$4&amp;"  ","")&amp;IF(AND(M10="x",INDEX(M$5:M$64,MATCH($E10,$A$5:$A$64,0))="x"),M$4&amp;"  ","")&amp;IF(AND(N10="x",INDEX(N$5:N$64,MATCH($E10,$A$5:$A$64,0))="x"),N$4&amp;"  ","")&amp;IF(AND(O10="x",INDEX(O$5:O$64,MATCH($E10,$A$5:$A$64,0))="x"),O$4&amp;"  ","")&amp;IF(AND(P10="x",INDEX(P$5:P$64,MATCH($E10,$A$5:$A$64,0))="x"),P$4&amp;"  ","")="","Geen gezamenlijk moment",IF(AND(G10="x",INDEX(G$5:G$64,MATCH($E10,$A$5:$A$64,0))="x"),G$4&amp;"  ","")&amp;IF(AND(H10="x",INDEX(H$5:H$64,MATCH($E10,$A$5:$A$64,0))="x"),H$4&amp;"  ","")&amp;IF(AND(I10="x",INDEX(I$5:I$64,MATCH($E10,$A$5:$A$64,0))="x"),I$4&amp;"  ","")&amp;IF(AND(J10="x",INDEX(J$5:J$64,MATCH($E10,$A$5:$A$64,0))="x"),J$4&amp;"  ","")&amp;IF(AND(K10="x",INDEX(K$5:K$64,MATCH($E10,$A$5:$A$64,0))="x"),K$4&amp;"  ","")&amp;IF(AND(L10="x",INDEX(L$5:L$64,MATCH($E10,$A$5:$A$64,0))="x"),L$4&amp;"  ","")&amp;IF(AND(M10="x",INDEX(M$5:M$64,MATCH($E10,$A$5:$A$64,0))="x"),M$4&amp;"  ","")&amp;IF(AND(N10="x",INDEX(N$5:N$64,MATCH($E10,$A$5:$A$64,0))="x"),N$4&amp;"  ","")&amp;IF(AND(O10="x",INDEX(O$5:O$64,MATCH($E10,$A$5:$A$64,0))="x"),O$4&amp;"  ","")&amp;IF(AND(P10="x",INDEX(P$5:P$64,MATCH($E10,$A$5:$A$64,0))="x"),P$4&amp;"  ","")),""))</f>
        <v>Ma 18:00  Ma 19:00  Ma 20:00  Di 19:00  </v>
      </c>
    </row>
    <row r="11" customFormat="false" ht="15" hidden="false" customHeight="false" outlineLevel="0" collapsed="false">
      <c r="A11" s="17" t="s">
        <v>84</v>
      </c>
      <c r="B11" s="15" t="s">
        <v>77</v>
      </c>
      <c r="C11" s="15" t="n">
        <v>4</v>
      </c>
      <c r="D11" s="15"/>
      <c r="E11" s="17"/>
      <c r="F11" s="17" t="s">
        <v>85</v>
      </c>
      <c r="G11" s="15" t="s">
        <v>79</v>
      </c>
      <c r="H11" s="15"/>
      <c r="I11" s="15" t="s">
        <v>79</v>
      </c>
      <c r="J11" s="15"/>
      <c r="K11" s="15" t="s">
        <v>79</v>
      </c>
      <c r="L11" s="15"/>
      <c r="M11" s="15"/>
      <c r="N11" s="15"/>
      <c r="O11" s="15"/>
      <c r="P11" s="15"/>
      <c r="Q11" s="18" t="n">
        <f aca="false">IF($A11="","",COUNTIF(G11:P11,"x"))</f>
        <v>3</v>
      </c>
      <c r="R11" s="18" t="str">
        <f aca="false">IF($A11="","",IFERROR(INDEX(Groepen!$A$5:$A$34,MATCH($A11,Groepen!$F$5:$F$34,0)),IFERROR(INDEX(Groepen!$A$5:$A$34,MATCH($A11,Groepen!$G$5:$G$34,0)),IFERROR(INDEX(Groepen!$A$5:$A$34,MATCH($A11,Groepen!$H$5:$H$34,0)),IFERROR(INDEX(Groepen!$A$5:$A$34,MATCH($A11,Groepen!$I$5:$I$34,0)),IFERROR(INDEX(Groepen!$A$5:$A$34,MATCH($A11,Groepen!$J$5:$J$34,0)),IFERROR(INDEX(Groepen!$A$5:$A$34,MATCH($A11,Groepen!$K$5:$K$34,0)),IFERROR(INDEX(Groepen!$A$5:$A$34,MATCH($A11,Groepen!$L$5:$L$34,0)),IFERROR(INDEX(Groepen!$A$5:$A$34,MATCH($A11,Groepen!$M$5:$M$34,0)),"")))))))))</f>
        <v>C</v>
      </c>
      <c r="S11" s="19" t="str">
        <f aca="false">IF($A11="","",IF(COUNTIF(Groepen!$F$5:$M$34,$A11)=0,"Nog niet ingedeeld",IF(COUNTIF(Groepen!$F$5:$M$34,$A11)&gt;1,"Dubbel ingedeeld","Ingedeeld")))</f>
        <v>Ingedeeld</v>
      </c>
      <c r="T11" s="18" t="str">
        <f aca="false">IF(OR($A11="",$E11=""),"",IFERROR(SUMPRODUCT((G11:P11="x")*(INDEX($G$5:$P$64,MATCH($E11,$A$5:$A$64,0),0)="x")),"Buddy niet gevonden"))</f>
        <v/>
      </c>
      <c r="U11" s="8" t="str">
        <f aca="false">IF(OR($A11="",$E11=""),"",IFERROR(IF(IF(AND(G11="x",INDEX(G$5:G$64,MATCH($E11,$A$5:$A$64,0))="x"),G$4&amp;"  ","")&amp;IF(AND(H11="x",INDEX(H$5:H$64,MATCH($E11,$A$5:$A$64,0))="x"),H$4&amp;"  ","")&amp;IF(AND(I11="x",INDEX(I$5:I$64,MATCH($E11,$A$5:$A$64,0))="x"),I$4&amp;"  ","")&amp;IF(AND(J11="x",INDEX(J$5:J$64,MATCH($E11,$A$5:$A$64,0))="x"),J$4&amp;"  ","")&amp;IF(AND(K11="x",INDEX(K$5:K$64,MATCH($E11,$A$5:$A$64,0))="x"),K$4&amp;"  ","")&amp;IF(AND(L11="x",INDEX(L$5:L$64,MATCH($E11,$A$5:$A$64,0))="x"),L$4&amp;"  ","")&amp;IF(AND(M11="x",INDEX(M$5:M$64,MATCH($E11,$A$5:$A$64,0))="x"),M$4&amp;"  ","")&amp;IF(AND(N11="x",INDEX(N$5:N$64,MATCH($E11,$A$5:$A$64,0))="x"),N$4&amp;"  ","")&amp;IF(AND(O11="x",INDEX(O$5:O$64,MATCH($E11,$A$5:$A$64,0))="x"),O$4&amp;"  ","")&amp;IF(AND(P11="x",INDEX(P$5:P$64,MATCH($E11,$A$5:$A$64,0))="x"),P$4&amp;"  ","")="","Geen gezamenlijk moment",IF(AND(G11="x",INDEX(G$5:G$64,MATCH($E11,$A$5:$A$64,0))="x"),G$4&amp;"  ","")&amp;IF(AND(H11="x",INDEX(H$5:H$64,MATCH($E11,$A$5:$A$64,0))="x"),H$4&amp;"  ","")&amp;IF(AND(I11="x",INDEX(I$5:I$64,MATCH($E11,$A$5:$A$64,0))="x"),I$4&amp;"  ","")&amp;IF(AND(J11="x",INDEX(J$5:J$64,MATCH($E11,$A$5:$A$64,0))="x"),J$4&amp;"  ","")&amp;IF(AND(K11="x",INDEX(K$5:K$64,MATCH($E11,$A$5:$A$64,0))="x"),K$4&amp;"  ","")&amp;IF(AND(L11="x",INDEX(L$5:L$64,MATCH($E11,$A$5:$A$64,0))="x"),L$4&amp;"  ","")&amp;IF(AND(M11="x",INDEX(M$5:M$64,MATCH($E11,$A$5:$A$64,0))="x"),M$4&amp;"  ","")&amp;IF(AND(N11="x",INDEX(N$5:N$64,MATCH($E11,$A$5:$A$64,0))="x"),N$4&amp;"  ","")&amp;IF(AND(O11="x",INDEX(O$5:O$64,MATCH($E11,$A$5:$A$64,0))="x"),O$4&amp;"  ","")&amp;IF(AND(P11="x",INDEX(P$5:P$64,MATCH($E11,$A$5:$A$64,0))="x"),P$4&amp;"  ","")),""))</f>
        <v/>
      </c>
    </row>
    <row r="12" customFormat="false" ht="15" hidden="false" customHeight="false" outlineLevel="0" collapsed="false">
      <c r="A12" s="17" t="s">
        <v>86</v>
      </c>
      <c r="B12" s="15" t="s">
        <v>77</v>
      </c>
      <c r="C12" s="15" t="n">
        <v>7</v>
      </c>
      <c r="D12" s="15"/>
      <c r="E12" s="17"/>
      <c r="F12" s="17"/>
      <c r="G12" s="15"/>
      <c r="H12" s="15"/>
      <c r="I12" s="15"/>
      <c r="J12" s="15" t="s">
        <v>79</v>
      </c>
      <c r="K12" s="15" t="s">
        <v>79</v>
      </c>
      <c r="L12" s="15"/>
      <c r="M12" s="15"/>
      <c r="N12" s="15" t="s">
        <v>79</v>
      </c>
      <c r="O12" s="15"/>
      <c r="P12" s="15"/>
      <c r="Q12" s="18" t="n">
        <f aca="false">IF($A12="","",COUNTIF(G12:P12,"x"))</f>
        <v>3</v>
      </c>
      <c r="R12" s="18" t="str">
        <f aca="false">IF($A12="","",IFERROR(INDEX(Groepen!$A$5:$A$34,MATCH($A12,Groepen!$F$5:$F$34,0)),IFERROR(INDEX(Groepen!$A$5:$A$34,MATCH($A12,Groepen!$G$5:$G$34,0)),IFERROR(INDEX(Groepen!$A$5:$A$34,MATCH($A12,Groepen!$H$5:$H$34,0)),IFERROR(INDEX(Groepen!$A$5:$A$34,MATCH($A12,Groepen!$I$5:$I$34,0)),IFERROR(INDEX(Groepen!$A$5:$A$34,MATCH($A12,Groepen!$J$5:$J$34,0)),IFERROR(INDEX(Groepen!$A$5:$A$34,MATCH($A12,Groepen!$K$5:$K$34,0)),IFERROR(INDEX(Groepen!$A$5:$A$34,MATCH($A12,Groepen!$L$5:$L$34,0)),IFERROR(INDEX(Groepen!$A$5:$A$34,MATCH($A12,Groepen!$M$5:$M$34,0)),"")))))))))</f>
        <v>B</v>
      </c>
      <c r="S12" s="19" t="str">
        <f aca="false">IF($A12="","",IF(COUNTIF(Groepen!$F$5:$M$34,$A12)=0,"Nog niet ingedeeld",IF(COUNTIF(Groepen!$F$5:$M$34,$A12)&gt;1,"Dubbel ingedeeld","Ingedeeld")))</f>
        <v>Ingedeeld</v>
      </c>
      <c r="T12" s="18" t="str">
        <f aca="false">IF(OR($A12="",$E12=""),"",IFERROR(SUMPRODUCT((G12:P12="x")*(INDEX($G$5:$P$64,MATCH($E12,$A$5:$A$64,0),0)="x")),"Buddy niet gevonden"))</f>
        <v/>
      </c>
      <c r="U12" s="8" t="str">
        <f aca="false">IF(OR($A12="",$E12=""),"",IFERROR(IF(IF(AND(G12="x",INDEX(G$5:G$64,MATCH($E12,$A$5:$A$64,0))="x"),G$4&amp;"  ","")&amp;IF(AND(H12="x",INDEX(H$5:H$64,MATCH($E12,$A$5:$A$64,0))="x"),H$4&amp;"  ","")&amp;IF(AND(I12="x",INDEX(I$5:I$64,MATCH($E12,$A$5:$A$64,0))="x"),I$4&amp;"  ","")&amp;IF(AND(J12="x",INDEX(J$5:J$64,MATCH($E12,$A$5:$A$64,0))="x"),J$4&amp;"  ","")&amp;IF(AND(K12="x",INDEX(K$5:K$64,MATCH($E12,$A$5:$A$64,0))="x"),K$4&amp;"  ","")&amp;IF(AND(L12="x",INDEX(L$5:L$64,MATCH($E12,$A$5:$A$64,0))="x"),L$4&amp;"  ","")&amp;IF(AND(M12="x",INDEX(M$5:M$64,MATCH($E12,$A$5:$A$64,0))="x"),M$4&amp;"  ","")&amp;IF(AND(N12="x",INDEX(N$5:N$64,MATCH($E12,$A$5:$A$64,0))="x"),N$4&amp;"  ","")&amp;IF(AND(O12="x",INDEX(O$5:O$64,MATCH($E12,$A$5:$A$64,0))="x"),O$4&amp;"  ","")&amp;IF(AND(P12="x",INDEX(P$5:P$64,MATCH($E12,$A$5:$A$64,0))="x"),P$4&amp;"  ","")="","Geen gezamenlijk moment",IF(AND(G12="x",INDEX(G$5:G$64,MATCH($E12,$A$5:$A$64,0))="x"),G$4&amp;"  ","")&amp;IF(AND(H12="x",INDEX(H$5:H$64,MATCH($E12,$A$5:$A$64,0))="x"),H$4&amp;"  ","")&amp;IF(AND(I12="x",INDEX(I$5:I$64,MATCH($E12,$A$5:$A$64,0))="x"),I$4&amp;"  ","")&amp;IF(AND(J12="x",INDEX(J$5:J$64,MATCH($E12,$A$5:$A$64,0))="x"),J$4&amp;"  ","")&amp;IF(AND(K12="x",INDEX(K$5:K$64,MATCH($E12,$A$5:$A$64,0))="x"),K$4&amp;"  ","")&amp;IF(AND(L12="x",INDEX(L$5:L$64,MATCH($E12,$A$5:$A$64,0))="x"),L$4&amp;"  ","")&amp;IF(AND(M12="x",INDEX(M$5:M$64,MATCH($E12,$A$5:$A$64,0))="x"),M$4&amp;"  ","")&amp;IF(AND(N12="x",INDEX(N$5:N$64,MATCH($E12,$A$5:$A$64,0))="x"),N$4&amp;"  ","")&amp;IF(AND(O12="x",INDEX(O$5:O$64,MATCH($E12,$A$5:$A$64,0))="x"),O$4&amp;"  ","")&amp;IF(AND(P12="x",INDEX(P$5:P$64,MATCH($E12,$A$5:$A$64,0))="x"),P$4&amp;"  ","")),""))</f>
        <v/>
      </c>
    </row>
    <row r="13" customFormat="false" ht="15" hidden="false" customHeight="false" outlineLevel="0" collapsed="false">
      <c r="A13" s="17" t="s">
        <v>87</v>
      </c>
      <c r="B13" s="15" t="s">
        <v>77</v>
      </c>
      <c r="C13" s="15" t="n">
        <v>6</v>
      </c>
      <c r="D13" s="15"/>
      <c r="E13" s="17"/>
      <c r="F13" s="17"/>
      <c r="G13" s="15" t="s">
        <v>79</v>
      </c>
      <c r="H13" s="15" t="s">
        <v>79</v>
      </c>
      <c r="I13" s="15" t="s">
        <v>79</v>
      </c>
      <c r="J13" s="15"/>
      <c r="K13" s="15"/>
      <c r="L13" s="15"/>
      <c r="M13" s="15"/>
      <c r="N13" s="15" t="s">
        <v>79</v>
      </c>
      <c r="O13" s="15"/>
      <c r="P13" s="15"/>
      <c r="Q13" s="18" t="n">
        <f aca="false">IF($A13="","",COUNTIF(G13:P13,"x"))</f>
        <v>4</v>
      </c>
      <c r="R13" s="18" t="str">
        <f aca="false">IF($A13="","",IFERROR(INDEX(Groepen!$A$5:$A$34,MATCH($A13,Groepen!$F$5:$F$34,0)),IFERROR(INDEX(Groepen!$A$5:$A$34,MATCH($A13,Groepen!$G$5:$G$34,0)),IFERROR(INDEX(Groepen!$A$5:$A$34,MATCH($A13,Groepen!$H$5:$H$34,0)),IFERROR(INDEX(Groepen!$A$5:$A$34,MATCH($A13,Groepen!$I$5:$I$34,0)),IFERROR(INDEX(Groepen!$A$5:$A$34,MATCH($A13,Groepen!$J$5:$J$34,0)),IFERROR(INDEX(Groepen!$A$5:$A$34,MATCH($A13,Groepen!$K$5:$K$34,0)),IFERROR(INDEX(Groepen!$A$5:$A$34,MATCH($A13,Groepen!$L$5:$L$34,0)),IFERROR(INDEX(Groepen!$A$5:$A$34,MATCH($A13,Groepen!$M$5:$M$34,0)),"")))))))))</f>
        <v>C</v>
      </c>
      <c r="S13" s="19" t="str">
        <f aca="false">IF($A13="","",IF(COUNTIF(Groepen!$F$5:$M$34,$A13)=0,"Nog niet ingedeeld",IF(COUNTIF(Groepen!$F$5:$M$34,$A13)&gt;1,"Dubbel ingedeeld","Ingedeeld")))</f>
        <v>Ingedeeld</v>
      </c>
      <c r="T13" s="18" t="str">
        <f aca="false">IF(OR($A13="",$E13=""),"",IFERROR(SUMPRODUCT((G13:P13="x")*(INDEX($G$5:$P$64,MATCH($E13,$A$5:$A$64,0),0)="x")),"Buddy niet gevonden"))</f>
        <v/>
      </c>
      <c r="U13" s="8" t="str">
        <f aca="false">IF(OR($A13="",$E13=""),"",IFERROR(IF(IF(AND(G13="x",INDEX(G$5:G$64,MATCH($E13,$A$5:$A$64,0))="x"),G$4&amp;"  ","")&amp;IF(AND(H13="x",INDEX(H$5:H$64,MATCH($E13,$A$5:$A$64,0))="x"),H$4&amp;"  ","")&amp;IF(AND(I13="x",INDEX(I$5:I$64,MATCH($E13,$A$5:$A$64,0))="x"),I$4&amp;"  ","")&amp;IF(AND(J13="x",INDEX(J$5:J$64,MATCH($E13,$A$5:$A$64,0))="x"),J$4&amp;"  ","")&amp;IF(AND(K13="x",INDEX(K$5:K$64,MATCH($E13,$A$5:$A$64,0))="x"),K$4&amp;"  ","")&amp;IF(AND(L13="x",INDEX(L$5:L$64,MATCH($E13,$A$5:$A$64,0))="x"),L$4&amp;"  ","")&amp;IF(AND(M13="x",INDEX(M$5:M$64,MATCH($E13,$A$5:$A$64,0))="x"),M$4&amp;"  ","")&amp;IF(AND(N13="x",INDEX(N$5:N$64,MATCH($E13,$A$5:$A$64,0))="x"),N$4&amp;"  ","")&amp;IF(AND(O13="x",INDEX(O$5:O$64,MATCH($E13,$A$5:$A$64,0))="x"),O$4&amp;"  ","")&amp;IF(AND(P13="x",INDEX(P$5:P$64,MATCH($E13,$A$5:$A$64,0))="x"),P$4&amp;"  ","")="","Geen gezamenlijk moment",IF(AND(G13="x",INDEX(G$5:G$64,MATCH($E13,$A$5:$A$64,0))="x"),G$4&amp;"  ","")&amp;IF(AND(H13="x",INDEX(H$5:H$64,MATCH($E13,$A$5:$A$64,0))="x"),H$4&amp;"  ","")&amp;IF(AND(I13="x",INDEX(I$5:I$64,MATCH($E13,$A$5:$A$64,0))="x"),I$4&amp;"  ","")&amp;IF(AND(J13="x",INDEX(J$5:J$64,MATCH($E13,$A$5:$A$64,0))="x"),J$4&amp;"  ","")&amp;IF(AND(K13="x",INDEX(K$5:K$64,MATCH($E13,$A$5:$A$64,0))="x"),K$4&amp;"  ","")&amp;IF(AND(L13="x",INDEX(L$5:L$64,MATCH($E13,$A$5:$A$64,0))="x"),L$4&amp;"  ","")&amp;IF(AND(M13="x",INDEX(M$5:M$64,MATCH($E13,$A$5:$A$64,0))="x"),M$4&amp;"  ","")&amp;IF(AND(N13="x",INDEX(N$5:N$64,MATCH($E13,$A$5:$A$64,0))="x"),N$4&amp;"  ","")&amp;IF(AND(O13="x",INDEX(O$5:O$64,MATCH($E13,$A$5:$A$64,0))="x"),O$4&amp;"  ","")&amp;IF(AND(P13="x",INDEX(P$5:P$64,MATCH($E13,$A$5:$A$64,0))="x"),P$4&amp;"  ","")),""))</f>
        <v/>
      </c>
    </row>
    <row r="14" customFormat="false" ht="15" hidden="false" customHeight="false" outlineLevel="0" collapsed="false">
      <c r="A14" s="17" t="s">
        <v>88</v>
      </c>
      <c r="B14" s="15" t="s">
        <v>77</v>
      </c>
      <c r="C14" s="15" t="n">
        <v>5</v>
      </c>
      <c r="D14" s="15"/>
      <c r="E14" s="17"/>
      <c r="F14" s="17"/>
      <c r="G14" s="15"/>
      <c r="H14" s="15"/>
      <c r="I14" s="15" t="s">
        <v>79</v>
      </c>
      <c r="J14" s="15"/>
      <c r="K14" s="15" t="s">
        <v>79</v>
      </c>
      <c r="L14" s="15"/>
      <c r="M14" s="15"/>
      <c r="N14" s="15"/>
      <c r="O14" s="15"/>
      <c r="P14" s="15"/>
      <c r="Q14" s="18" t="n">
        <f aca="false">IF($A14="","",COUNTIF(G14:P14,"x"))</f>
        <v>2</v>
      </c>
      <c r="R14" s="18" t="str">
        <f aca="false">IF($A14="","",IFERROR(INDEX(Groepen!$A$5:$A$34,MATCH($A14,Groepen!$F$5:$F$34,0)),IFERROR(INDEX(Groepen!$A$5:$A$34,MATCH($A14,Groepen!$G$5:$G$34,0)),IFERROR(INDEX(Groepen!$A$5:$A$34,MATCH($A14,Groepen!$H$5:$H$34,0)),IFERROR(INDEX(Groepen!$A$5:$A$34,MATCH($A14,Groepen!$I$5:$I$34,0)),IFERROR(INDEX(Groepen!$A$5:$A$34,MATCH($A14,Groepen!$J$5:$J$34,0)),IFERROR(INDEX(Groepen!$A$5:$A$34,MATCH($A14,Groepen!$K$5:$K$34,0)),IFERROR(INDEX(Groepen!$A$5:$A$34,MATCH($A14,Groepen!$L$5:$L$34,0)),IFERROR(INDEX(Groepen!$A$5:$A$34,MATCH($A14,Groepen!$M$5:$M$34,0)),"")))))))))</f>
        <v/>
      </c>
      <c r="S14" s="19" t="str">
        <f aca="false">IF($A14="","",IF(COUNTIF(Groepen!$F$5:$M$34,$A14)=0,"Nog niet ingedeeld",IF(COUNTIF(Groepen!$F$5:$M$34,$A14)&gt;1,"Dubbel ingedeeld","Ingedeeld")))</f>
        <v>Nog niet ingedeeld</v>
      </c>
      <c r="T14" s="18" t="str">
        <f aca="false">IF(OR($A14="",$E14=""),"",IFERROR(SUMPRODUCT((G14:P14="x")*(INDEX($G$5:$P$64,MATCH($E14,$A$5:$A$64,0),0)="x")),"Buddy niet gevonden"))</f>
        <v/>
      </c>
      <c r="U14" s="8" t="str">
        <f aca="false">IF(OR($A14="",$E14=""),"",IFERROR(IF(IF(AND(G14="x",INDEX(G$5:G$64,MATCH($E14,$A$5:$A$64,0))="x"),G$4&amp;"  ","")&amp;IF(AND(H14="x",INDEX(H$5:H$64,MATCH($E14,$A$5:$A$64,0))="x"),H$4&amp;"  ","")&amp;IF(AND(I14="x",INDEX(I$5:I$64,MATCH($E14,$A$5:$A$64,0))="x"),I$4&amp;"  ","")&amp;IF(AND(J14="x",INDEX(J$5:J$64,MATCH($E14,$A$5:$A$64,0))="x"),J$4&amp;"  ","")&amp;IF(AND(K14="x",INDEX(K$5:K$64,MATCH($E14,$A$5:$A$64,0))="x"),K$4&amp;"  ","")&amp;IF(AND(L14="x",INDEX(L$5:L$64,MATCH($E14,$A$5:$A$64,0))="x"),L$4&amp;"  ","")&amp;IF(AND(M14="x",INDEX(M$5:M$64,MATCH($E14,$A$5:$A$64,0))="x"),M$4&amp;"  ","")&amp;IF(AND(N14="x",INDEX(N$5:N$64,MATCH($E14,$A$5:$A$64,0))="x"),N$4&amp;"  ","")&amp;IF(AND(O14="x",INDEX(O$5:O$64,MATCH($E14,$A$5:$A$64,0))="x"),O$4&amp;"  ","")&amp;IF(AND(P14="x",INDEX(P$5:P$64,MATCH($E14,$A$5:$A$64,0))="x"),P$4&amp;"  ","")="","Geen gezamenlijk moment",IF(AND(G14="x",INDEX(G$5:G$64,MATCH($E14,$A$5:$A$64,0))="x"),G$4&amp;"  ","")&amp;IF(AND(H14="x",INDEX(H$5:H$64,MATCH($E14,$A$5:$A$64,0))="x"),H$4&amp;"  ","")&amp;IF(AND(I14="x",INDEX(I$5:I$64,MATCH($E14,$A$5:$A$64,0))="x"),I$4&amp;"  ","")&amp;IF(AND(J14="x",INDEX(J$5:J$64,MATCH($E14,$A$5:$A$64,0))="x"),J$4&amp;"  ","")&amp;IF(AND(K14="x",INDEX(K$5:K$64,MATCH($E14,$A$5:$A$64,0))="x"),K$4&amp;"  ","")&amp;IF(AND(L14="x",INDEX(L$5:L$64,MATCH($E14,$A$5:$A$64,0))="x"),L$4&amp;"  ","")&amp;IF(AND(M14="x",INDEX(M$5:M$64,MATCH($E14,$A$5:$A$64,0))="x"),M$4&amp;"  ","")&amp;IF(AND(N14="x",INDEX(N$5:N$64,MATCH($E14,$A$5:$A$64,0))="x"),N$4&amp;"  ","")&amp;IF(AND(O14="x",INDEX(O$5:O$64,MATCH($E14,$A$5:$A$64,0))="x"),O$4&amp;"  ","")&amp;IF(AND(P14="x",INDEX(P$5:P$64,MATCH($E14,$A$5:$A$64,0))="x"),P$4&amp;"  ","")),""))</f>
        <v/>
      </c>
    </row>
    <row r="15" customFormat="false" ht="15" hidden="false" customHeight="false" outlineLevel="0" collapsed="false">
      <c r="A15" s="17" t="s">
        <v>89</v>
      </c>
      <c r="B15" s="15" t="s">
        <v>77</v>
      </c>
      <c r="C15" s="15" t="n">
        <v>5</v>
      </c>
      <c r="D15" s="15"/>
      <c r="E15" s="17" t="s">
        <v>90</v>
      </c>
      <c r="F15" s="17"/>
      <c r="G15" s="15" t="s">
        <v>79</v>
      </c>
      <c r="H15" s="15"/>
      <c r="I15" s="15" t="s">
        <v>79</v>
      </c>
      <c r="J15" s="15" t="s">
        <v>79</v>
      </c>
      <c r="K15" s="15" t="s">
        <v>79</v>
      </c>
      <c r="L15" s="15"/>
      <c r="M15" s="15"/>
      <c r="N15" s="15" t="s">
        <v>79</v>
      </c>
      <c r="O15" s="15"/>
      <c r="P15" s="15"/>
      <c r="Q15" s="18" t="n">
        <f aca="false">IF($A15="","",COUNTIF(G15:P15,"x"))</f>
        <v>5</v>
      </c>
      <c r="R15" s="18" t="str">
        <f aca="false">IF($A15="","",IFERROR(INDEX(Groepen!$A$5:$A$34,MATCH($A15,Groepen!$F$5:$F$34,0)),IFERROR(INDEX(Groepen!$A$5:$A$34,MATCH($A15,Groepen!$G$5:$G$34,0)),IFERROR(INDEX(Groepen!$A$5:$A$34,MATCH($A15,Groepen!$H$5:$H$34,0)),IFERROR(INDEX(Groepen!$A$5:$A$34,MATCH($A15,Groepen!$I$5:$I$34,0)),IFERROR(INDEX(Groepen!$A$5:$A$34,MATCH($A15,Groepen!$J$5:$J$34,0)),IFERROR(INDEX(Groepen!$A$5:$A$34,MATCH($A15,Groepen!$K$5:$K$34,0)),IFERROR(INDEX(Groepen!$A$5:$A$34,MATCH($A15,Groepen!$L$5:$L$34,0)),IFERROR(INDEX(Groepen!$A$5:$A$34,MATCH($A15,Groepen!$M$5:$M$34,0)),"")))))))))</f>
        <v>C</v>
      </c>
      <c r="S15" s="19" t="str">
        <f aca="false">IF($A15="","",IF(COUNTIF(Groepen!$F$5:$M$34,$A15)=0,"Nog niet ingedeeld",IF(COUNTIF(Groepen!$F$5:$M$34,$A15)&gt;1,"Dubbel ingedeeld","Ingedeeld")))</f>
        <v>Ingedeeld</v>
      </c>
      <c r="T15" s="18" t="n">
        <f aca="false">IF(OR($A15="",$E15=""),"",IFERROR(SUMPRODUCT((G15:P15="x")*(INDEX($G$5:$P$64,MATCH($E15,$A$5:$A$64,0),0)="x")),"Buddy niet gevonden"))</f>
        <v>4</v>
      </c>
      <c r="U15" s="8" t="str">
        <f aca="false">IF(OR($A15="",$E15=""),"",IFERROR(IF(IF(AND(G15="x",INDEX(G$5:G$64,MATCH($E15,$A$5:$A$64,0))="x"),G$4&amp;"  ","")&amp;IF(AND(H15="x",INDEX(H$5:H$64,MATCH($E15,$A$5:$A$64,0))="x"),H$4&amp;"  ","")&amp;IF(AND(I15="x",INDEX(I$5:I$64,MATCH($E15,$A$5:$A$64,0))="x"),I$4&amp;"  ","")&amp;IF(AND(J15="x",INDEX(J$5:J$64,MATCH($E15,$A$5:$A$64,0))="x"),J$4&amp;"  ","")&amp;IF(AND(K15="x",INDEX(K$5:K$64,MATCH($E15,$A$5:$A$64,0))="x"),K$4&amp;"  ","")&amp;IF(AND(L15="x",INDEX(L$5:L$64,MATCH($E15,$A$5:$A$64,0))="x"),L$4&amp;"  ","")&amp;IF(AND(M15="x",INDEX(M$5:M$64,MATCH($E15,$A$5:$A$64,0))="x"),M$4&amp;"  ","")&amp;IF(AND(N15="x",INDEX(N$5:N$64,MATCH($E15,$A$5:$A$64,0))="x"),N$4&amp;"  ","")&amp;IF(AND(O15="x",INDEX(O$5:O$64,MATCH($E15,$A$5:$A$64,0))="x"),O$4&amp;"  ","")&amp;IF(AND(P15="x",INDEX(P$5:P$64,MATCH($E15,$A$5:$A$64,0))="x"),P$4&amp;"  ","")="","Geen gezamenlijk moment",IF(AND(G15="x",INDEX(G$5:G$64,MATCH($E15,$A$5:$A$64,0))="x"),G$4&amp;"  ","")&amp;IF(AND(H15="x",INDEX(H$5:H$64,MATCH($E15,$A$5:$A$64,0))="x"),H$4&amp;"  ","")&amp;IF(AND(I15="x",INDEX(I$5:I$64,MATCH($E15,$A$5:$A$64,0))="x"),I$4&amp;"  ","")&amp;IF(AND(J15="x",INDEX(J$5:J$64,MATCH($E15,$A$5:$A$64,0))="x"),J$4&amp;"  ","")&amp;IF(AND(K15="x",INDEX(K$5:K$64,MATCH($E15,$A$5:$A$64,0))="x"),K$4&amp;"  ","")&amp;IF(AND(L15="x",INDEX(L$5:L$64,MATCH($E15,$A$5:$A$64,0))="x"),L$4&amp;"  ","")&amp;IF(AND(M15="x",INDEX(M$5:M$64,MATCH($E15,$A$5:$A$64,0))="x"),M$4&amp;"  ","")&amp;IF(AND(N15="x",INDEX(N$5:N$64,MATCH($E15,$A$5:$A$64,0))="x"),N$4&amp;"  ","")&amp;IF(AND(O15="x",INDEX(O$5:O$64,MATCH($E15,$A$5:$A$64,0))="x"),O$4&amp;"  ","")&amp;IF(AND(P15="x",INDEX(P$5:P$64,MATCH($E15,$A$5:$A$64,0))="x"),P$4&amp;"  ","")),""))</f>
        <v>Ma 20:00  Di 19:00  Di 20:00  Do 19:00  </v>
      </c>
    </row>
    <row r="16" customFormat="false" ht="15" hidden="false" customHeight="false" outlineLevel="0" collapsed="false">
      <c r="A16" s="17" t="s">
        <v>90</v>
      </c>
      <c r="B16" s="15" t="s">
        <v>77</v>
      </c>
      <c r="C16" s="15" t="n">
        <v>4</v>
      </c>
      <c r="D16" s="15"/>
      <c r="E16" s="17" t="s">
        <v>89</v>
      </c>
      <c r="F16" s="17"/>
      <c r="G16" s="15"/>
      <c r="H16" s="15" t="s">
        <v>79</v>
      </c>
      <c r="I16" s="15" t="s">
        <v>79</v>
      </c>
      <c r="J16" s="15" t="s">
        <v>79</v>
      </c>
      <c r="K16" s="15" t="s">
        <v>79</v>
      </c>
      <c r="L16" s="15"/>
      <c r="M16" s="15"/>
      <c r="N16" s="15" t="s">
        <v>79</v>
      </c>
      <c r="O16" s="15" t="s">
        <v>79</v>
      </c>
      <c r="P16" s="15"/>
      <c r="Q16" s="18" t="n">
        <f aca="false">IF($A16="","",COUNTIF(G16:P16,"x"))</f>
        <v>6</v>
      </c>
      <c r="R16" s="18" t="str">
        <f aca="false">IF($A16="","",IFERROR(INDEX(Groepen!$A$5:$A$34,MATCH($A16,Groepen!$F$5:$F$34,0)),IFERROR(INDEX(Groepen!$A$5:$A$34,MATCH($A16,Groepen!$G$5:$G$34,0)),IFERROR(INDEX(Groepen!$A$5:$A$34,MATCH($A16,Groepen!$H$5:$H$34,0)),IFERROR(INDEX(Groepen!$A$5:$A$34,MATCH($A16,Groepen!$I$5:$I$34,0)),IFERROR(INDEX(Groepen!$A$5:$A$34,MATCH($A16,Groepen!$J$5:$J$34,0)),IFERROR(INDEX(Groepen!$A$5:$A$34,MATCH($A16,Groepen!$K$5:$K$34,0)),IFERROR(INDEX(Groepen!$A$5:$A$34,MATCH($A16,Groepen!$L$5:$L$34,0)),IFERROR(INDEX(Groepen!$A$5:$A$34,MATCH($A16,Groepen!$M$5:$M$34,0)),"")))))))))</f>
        <v>F</v>
      </c>
      <c r="S16" s="19" t="str">
        <f aca="false">IF($A16="","",IF(COUNTIF(Groepen!$F$5:$M$34,$A16)=0,"Nog niet ingedeeld",IF(COUNTIF(Groepen!$F$5:$M$34,$A16)&gt;1,"Dubbel ingedeeld","Ingedeeld")))</f>
        <v>Dubbel ingedeeld</v>
      </c>
      <c r="T16" s="18" t="n">
        <f aca="false">IF(OR($A16="",$E16=""),"",IFERROR(SUMPRODUCT((G16:P16="x")*(INDEX($G$5:$P$64,MATCH($E16,$A$5:$A$64,0),0)="x")),"Buddy niet gevonden"))</f>
        <v>4</v>
      </c>
      <c r="U16" s="8" t="str">
        <f aca="false">IF(OR($A16="",$E16=""),"",IFERROR(IF(IF(AND(G16="x",INDEX(G$5:G$64,MATCH($E16,$A$5:$A$64,0))="x"),G$4&amp;"  ","")&amp;IF(AND(H16="x",INDEX(H$5:H$64,MATCH($E16,$A$5:$A$64,0))="x"),H$4&amp;"  ","")&amp;IF(AND(I16="x",INDEX(I$5:I$64,MATCH($E16,$A$5:$A$64,0))="x"),I$4&amp;"  ","")&amp;IF(AND(J16="x",INDEX(J$5:J$64,MATCH($E16,$A$5:$A$64,0))="x"),J$4&amp;"  ","")&amp;IF(AND(K16="x",INDEX(K$5:K$64,MATCH($E16,$A$5:$A$64,0))="x"),K$4&amp;"  ","")&amp;IF(AND(L16="x",INDEX(L$5:L$64,MATCH($E16,$A$5:$A$64,0))="x"),L$4&amp;"  ","")&amp;IF(AND(M16="x",INDEX(M$5:M$64,MATCH($E16,$A$5:$A$64,0))="x"),M$4&amp;"  ","")&amp;IF(AND(N16="x",INDEX(N$5:N$64,MATCH($E16,$A$5:$A$64,0))="x"),N$4&amp;"  ","")&amp;IF(AND(O16="x",INDEX(O$5:O$64,MATCH($E16,$A$5:$A$64,0))="x"),O$4&amp;"  ","")&amp;IF(AND(P16="x",INDEX(P$5:P$64,MATCH($E16,$A$5:$A$64,0))="x"),P$4&amp;"  ","")="","Geen gezamenlijk moment",IF(AND(G16="x",INDEX(G$5:G$64,MATCH($E16,$A$5:$A$64,0))="x"),G$4&amp;"  ","")&amp;IF(AND(H16="x",INDEX(H$5:H$64,MATCH($E16,$A$5:$A$64,0))="x"),H$4&amp;"  ","")&amp;IF(AND(I16="x",INDEX(I$5:I$64,MATCH($E16,$A$5:$A$64,0))="x"),I$4&amp;"  ","")&amp;IF(AND(J16="x",INDEX(J$5:J$64,MATCH($E16,$A$5:$A$64,0))="x"),J$4&amp;"  ","")&amp;IF(AND(K16="x",INDEX(K$5:K$64,MATCH($E16,$A$5:$A$64,0))="x"),K$4&amp;"  ","")&amp;IF(AND(L16="x",INDEX(L$5:L$64,MATCH($E16,$A$5:$A$64,0))="x"),L$4&amp;"  ","")&amp;IF(AND(M16="x",INDEX(M$5:M$64,MATCH($E16,$A$5:$A$64,0))="x"),M$4&amp;"  ","")&amp;IF(AND(N16="x",INDEX(N$5:N$64,MATCH($E16,$A$5:$A$64,0))="x"),N$4&amp;"  ","")&amp;IF(AND(O16="x",INDEX(O$5:O$64,MATCH($E16,$A$5:$A$64,0))="x"),O$4&amp;"  ","")&amp;IF(AND(P16="x",INDEX(P$5:P$64,MATCH($E16,$A$5:$A$64,0))="x"),P$4&amp;"  ","")),""))</f>
        <v>Ma 20:00  Di 19:00  Di 20:00  Do 19:00  </v>
      </c>
    </row>
    <row r="17" customFormat="false" ht="15" hidden="false" customHeight="false" outlineLevel="0" collapsed="false">
      <c r="A17" s="17" t="s">
        <v>91</v>
      </c>
      <c r="B17" s="15" t="s">
        <v>77</v>
      </c>
      <c r="C17" s="15" t="n">
        <v>7</v>
      </c>
      <c r="D17" s="15"/>
      <c r="E17" s="17"/>
      <c r="F17" s="17"/>
      <c r="G17" s="15"/>
      <c r="H17" s="15"/>
      <c r="I17" s="15" t="s">
        <v>79</v>
      </c>
      <c r="J17" s="15" t="s">
        <v>79</v>
      </c>
      <c r="K17" s="15"/>
      <c r="L17" s="15"/>
      <c r="M17" s="15"/>
      <c r="N17" s="15" t="s">
        <v>79</v>
      </c>
      <c r="O17" s="15"/>
      <c r="P17" s="15"/>
      <c r="Q17" s="18" t="n">
        <f aca="false">IF($A17="","",COUNTIF(G17:P17,"x"))</f>
        <v>3</v>
      </c>
      <c r="R17" s="18" t="str">
        <f aca="false">IF($A17="","",IFERROR(INDEX(Groepen!$A$5:$A$34,MATCH($A17,Groepen!$F$5:$F$34,0)),IFERROR(INDEX(Groepen!$A$5:$A$34,MATCH($A17,Groepen!$G$5:$G$34,0)),IFERROR(INDEX(Groepen!$A$5:$A$34,MATCH($A17,Groepen!$H$5:$H$34,0)),IFERROR(INDEX(Groepen!$A$5:$A$34,MATCH($A17,Groepen!$I$5:$I$34,0)),IFERROR(INDEX(Groepen!$A$5:$A$34,MATCH($A17,Groepen!$J$5:$J$34,0)),IFERROR(INDEX(Groepen!$A$5:$A$34,MATCH($A17,Groepen!$K$5:$K$34,0)),IFERROR(INDEX(Groepen!$A$5:$A$34,MATCH($A17,Groepen!$L$5:$L$34,0)),IFERROR(INDEX(Groepen!$A$5:$A$34,MATCH($A17,Groepen!$M$5:$M$34,0)),"")))))))))</f>
        <v>C</v>
      </c>
      <c r="S17" s="19" t="str">
        <f aca="false">IF($A17="","",IF(COUNTIF(Groepen!$F$5:$M$34,$A17)=0,"Nog niet ingedeeld",IF(COUNTIF(Groepen!$F$5:$M$34,$A17)&gt;1,"Dubbel ingedeeld","Ingedeeld")))</f>
        <v>Ingedeeld</v>
      </c>
      <c r="T17" s="18" t="str">
        <f aca="false">IF(OR($A17="",$E17=""),"",IFERROR(SUMPRODUCT((G17:P17="x")*(INDEX($G$5:$P$64,MATCH($E17,$A$5:$A$64,0),0)="x")),"Buddy niet gevonden"))</f>
        <v/>
      </c>
      <c r="U17" s="8" t="str">
        <f aca="false">IF(OR($A17="",$E17=""),"",IFERROR(IF(IF(AND(G17="x",INDEX(G$5:G$64,MATCH($E17,$A$5:$A$64,0))="x"),G$4&amp;"  ","")&amp;IF(AND(H17="x",INDEX(H$5:H$64,MATCH($E17,$A$5:$A$64,0))="x"),H$4&amp;"  ","")&amp;IF(AND(I17="x",INDEX(I$5:I$64,MATCH($E17,$A$5:$A$64,0))="x"),I$4&amp;"  ","")&amp;IF(AND(J17="x",INDEX(J$5:J$64,MATCH($E17,$A$5:$A$64,0))="x"),J$4&amp;"  ","")&amp;IF(AND(K17="x",INDEX(K$5:K$64,MATCH($E17,$A$5:$A$64,0))="x"),K$4&amp;"  ","")&amp;IF(AND(L17="x",INDEX(L$5:L$64,MATCH($E17,$A$5:$A$64,0))="x"),L$4&amp;"  ","")&amp;IF(AND(M17="x",INDEX(M$5:M$64,MATCH($E17,$A$5:$A$64,0))="x"),M$4&amp;"  ","")&amp;IF(AND(N17="x",INDEX(N$5:N$64,MATCH($E17,$A$5:$A$64,0))="x"),N$4&amp;"  ","")&amp;IF(AND(O17="x",INDEX(O$5:O$64,MATCH($E17,$A$5:$A$64,0))="x"),O$4&amp;"  ","")&amp;IF(AND(P17="x",INDEX(P$5:P$64,MATCH($E17,$A$5:$A$64,0))="x"),P$4&amp;"  ","")="","Geen gezamenlijk moment",IF(AND(G17="x",INDEX(G$5:G$64,MATCH($E17,$A$5:$A$64,0))="x"),G$4&amp;"  ","")&amp;IF(AND(H17="x",INDEX(H$5:H$64,MATCH($E17,$A$5:$A$64,0))="x"),H$4&amp;"  ","")&amp;IF(AND(I17="x",INDEX(I$5:I$64,MATCH($E17,$A$5:$A$64,0))="x"),I$4&amp;"  ","")&amp;IF(AND(J17="x",INDEX(J$5:J$64,MATCH($E17,$A$5:$A$64,0))="x"),J$4&amp;"  ","")&amp;IF(AND(K17="x",INDEX(K$5:K$64,MATCH($E17,$A$5:$A$64,0))="x"),K$4&amp;"  ","")&amp;IF(AND(L17="x",INDEX(L$5:L$64,MATCH($E17,$A$5:$A$64,0))="x"),L$4&amp;"  ","")&amp;IF(AND(M17="x",INDEX(M$5:M$64,MATCH($E17,$A$5:$A$64,0))="x"),M$4&amp;"  ","")&amp;IF(AND(N17="x",INDEX(N$5:N$64,MATCH($E17,$A$5:$A$64,0))="x"),N$4&amp;"  ","")&amp;IF(AND(O17="x",INDEX(O$5:O$64,MATCH($E17,$A$5:$A$64,0))="x"),O$4&amp;"  ","")&amp;IF(AND(P17="x",INDEX(P$5:P$64,MATCH($E17,$A$5:$A$64,0))="x"),P$4&amp;"  ","")),""))</f>
        <v/>
      </c>
    </row>
    <row r="18" customFormat="false" ht="15" hidden="false" customHeight="false" outlineLevel="0" collapsed="false">
      <c r="A18" s="17" t="s">
        <v>92</v>
      </c>
      <c r="B18" s="15" t="s">
        <v>77</v>
      </c>
      <c r="C18" s="15" t="n">
        <v>9</v>
      </c>
      <c r="D18" s="15"/>
      <c r="E18" s="17"/>
      <c r="F18" s="17" t="s">
        <v>93</v>
      </c>
      <c r="G18" s="15" t="s">
        <v>79</v>
      </c>
      <c r="H18" s="15"/>
      <c r="I18" s="15" t="s">
        <v>79</v>
      </c>
      <c r="J18" s="15"/>
      <c r="K18" s="15"/>
      <c r="L18" s="15"/>
      <c r="M18" s="15"/>
      <c r="N18" s="15"/>
      <c r="O18" s="15"/>
      <c r="P18" s="15"/>
      <c r="Q18" s="18" t="n">
        <f aca="false">IF($A18="","",COUNTIF(G18:P18,"x"))</f>
        <v>2</v>
      </c>
      <c r="R18" s="18" t="str">
        <f aca="false">IF($A18="","",IFERROR(INDEX(Groepen!$A$5:$A$34,MATCH($A18,Groepen!$F$5:$F$34,0)),IFERROR(INDEX(Groepen!$A$5:$A$34,MATCH($A18,Groepen!$G$5:$G$34,0)),IFERROR(INDEX(Groepen!$A$5:$A$34,MATCH($A18,Groepen!$H$5:$H$34,0)),IFERROR(INDEX(Groepen!$A$5:$A$34,MATCH($A18,Groepen!$I$5:$I$34,0)),IFERROR(INDEX(Groepen!$A$5:$A$34,MATCH($A18,Groepen!$J$5:$J$34,0)),IFERROR(INDEX(Groepen!$A$5:$A$34,MATCH($A18,Groepen!$K$5:$K$34,0)),IFERROR(INDEX(Groepen!$A$5:$A$34,MATCH($A18,Groepen!$L$5:$L$34,0)),IFERROR(INDEX(Groepen!$A$5:$A$34,MATCH($A18,Groepen!$M$5:$M$34,0)),"")))))))))</f>
        <v>F</v>
      </c>
      <c r="S18" s="19" t="str">
        <f aca="false">IF($A18="","",IF(COUNTIF(Groepen!$F$5:$M$34,$A18)=0,"Nog niet ingedeeld",IF(COUNTIF(Groepen!$F$5:$M$34,$A18)&gt;1,"Dubbel ingedeeld","Ingedeeld")))</f>
        <v>Ingedeeld</v>
      </c>
      <c r="T18" s="18" t="str">
        <f aca="false">IF(OR($A18="",$E18=""),"",IFERROR(SUMPRODUCT((G18:P18="x")*(INDEX($G$5:$P$64,MATCH($E18,$A$5:$A$64,0),0)="x")),"Buddy niet gevonden"))</f>
        <v/>
      </c>
      <c r="U18" s="8" t="str">
        <f aca="false">IF(OR($A18="",$E18=""),"",IFERROR(IF(IF(AND(G18="x",INDEX(G$5:G$64,MATCH($E18,$A$5:$A$64,0))="x"),G$4&amp;"  ","")&amp;IF(AND(H18="x",INDEX(H$5:H$64,MATCH($E18,$A$5:$A$64,0))="x"),H$4&amp;"  ","")&amp;IF(AND(I18="x",INDEX(I$5:I$64,MATCH($E18,$A$5:$A$64,0))="x"),I$4&amp;"  ","")&amp;IF(AND(J18="x",INDEX(J$5:J$64,MATCH($E18,$A$5:$A$64,0))="x"),J$4&amp;"  ","")&amp;IF(AND(K18="x",INDEX(K$5:K$64,MATCH($E18,$A$5:$A$64,0))="x"),K$4&amp;"  ","")&amp;IF(AND(L18="x",INDEX(L$5:L$64,MATCH($E18,$A$5:$A$64,0))="x"),L$4&amp;"  ","")&amp;IF(AND(M18="x",INDEX(M$5:M$64,MATCH($E18,$A$5:$A$64,0))="x"),M$4&amp;"  ","")&amp;IF(AND(N18="x",INDEX(N$5:N$64,MATCH($E18,$A$5:$A$64,0))="x"),N$4&amp;"  ","")&amp;IF(AND(O18="x",INDEX(O$5:O$64,MATCH($E18,$A$5:$A$64,0))="x"),O$4&amp;"  ","")&amp;IF(AND(P18="x",INDEX(P$5:P$64,MATCH($E18,$A$5:$A$64,0))="x"),P$4&amp;"  ","")="","Geen gezamenlijk moment",IF(AND(G18="x",INDEX(G$5:G$64,MATCH($E18,$A$5:$A$64,0))="x"),G$4&amp;"  ","")&amp;IF(AND(H18="x",INDEX(H$5:H$64,MATCH($E18,$A$5:$A$64,0))="x"),H$4&amp;"  ","")&amp;IF(AND(I18="x",INDEX(I$5:I$64,MATCH($E18,$A$5:$A$64,0))="x"),I$4&amp;"  ","")&amp;IF(AND(J18="x",INDEX(J$5:J$64,MATCH($E18,$A$5:$A$64,0))="x"),J$4&amp;"  ","")&amp;IF(AND(K18="x",INDEX(K$5:K$64,MATCH($E18,$A$5:$A$64,0))="x"),K$4&amp;"  ","")&amp;IF(AND(L18="x",INDEX(L$5:L$64,MATCH($E18,$A$5:$A$64,0))="x"),L$4&amp;"  ","")&amp;IF(AND(M18="x",INDEX(M$5:M$64,MATCH($E18,$A$5:$A$64,0))="x"),M$4&amp;"  ","")&amp;IF(AND(N18="x",INDEX(N$5:N$64,MATCH($E18,$A$5:$A$64,0))="x"),N$4&amp;"  ","")&amp;IF(AND(O18="x",INDEX(O$5:O$64,MATCH($E18,$A$5:$A$64,0))="x"),O$4&amp;"  ","")&amp;IF(AND(P18="x",INDEX(P$5:P$64,MATCH($E18,$A$5:$A$64,0))="x"),P$4&amp;"  ","")),""))</f>
        <v/>
      </c>
    </row>
    <row r="19" customFormat="false" ht="15" hidden="false" customHeight="false" outlineLevel="0" collapsed="false">
      <c r="A19" s="17" t="s">
        <v>94</v>
      </c>
      <c r="B19" s="15" t="s">
        <v>77</v>
      </c>
      <c r="C19" s="15" t="n">
        <v>8</v>
      </c>
      <c r="D19" s="15"/>
      <c r="E19" s="17"/>
      <c r="F19" s="17"/>
      <c r="G19" s="15" t="s">
        <v>79</v>
      </c>
      <c r="H19" s="15"/>
      <c r="I19" s="15" t="s">
        <v>79</v>
      </c>
      <c r="J19" s="15"/>
      <c r="K19" s="15"/>
      <c r="L19" s="15"/>
      <c r="M19" s="15"/>
      <c r="N19" s="15"/>
      <c r="O19" s="15"/>
      <c r="P19" s="15"/>
      <c r="Q19" s="18" t="n">
        <f aca="false">IF($A19="","",COUNTIF(G19:P19,"x"))</f>
        <v>2</v>
      </c>
      <c r="R19" s="18" t="str">
        <f aca="false">IF($A19="","",IFERROR(INDEX(Groepen!$A$5:$A$34,MATCH($A19,Groepen!$F$5:$F$34,0)),IFERROR(INDEX(Groepen!$A$5:$A$34,MATCH($A19,Groepen!$G$5:$G$34,0)),IFERROR(INDEX(Groepen!$A$5:$A$34,MATCH($A19,Groepen!$H$5:$H$34,0)),IFERROR(INDEX(Groepen!$A$5:$A$34,MATCH($A19,Groepen!$I$5:$I$34,0)),IFERROR(INDEX(Groepen!$A$5:$A$34,MATCH($A19,Groepen!$J$5:$J$34,0)),IFERROR(INDEX(Groepen!$A$5:$A$34,MATCH($A19,Groepen!$K$5:$K$34,0)),IFERROR(INDEX(Groepen!$A$5:$A$34,MATCH($A19,Groepen!$L$5:$L$34,0)),IFERROR(INDEX(Groepen!$A$5:$A$34,MATCH($A19,Groepen!$M$5:$M$34,0)),"")))))))))</f>
        <v/>
      </c>
      <c r="S19" s="19" t="str">
        <f aca="false">IF($A19="","",IF(COUNTIF(Groepen!$F$5:$M$34,$A19)=0,"Nog niet ingedeeld",IF(COUNTIF(Groepen!$F$5:$M$34,$A19)&gt;1,"Dubbel ingedeeld","Ingedeeld")))</f>
        <v>Nog niet ingedeeld</v>
      </c>
      <c r="T19" s="18" t="str">
        <f aca="false">IF(OR($A19="",$E19=""),"",IFERROR(SUMPRODUCT((G19:P19="x")*(INDEX($G$5:$P$64,MATCH($E19,$A$5:$A$64,0),0)="x")),"Buddy niet gevonden"))</f>
        <v/>
      </c>
      <c r="U19" s="8" t="str">
        <f aca="false">IF(OR($A19="",$E19=""),"",IFERROR(IF(IF(AND(G19="x",INDEX(G$5:G$64,MATCH($E19,$A$5:$A$64,0))="x"),G$4&amp;"  ","")&amp;IF(AND(H19="x",INDEX(H$5:H$64,MATCH($E19,$A$5:$A$64,0))="x"),H$4&amp;"  ","")&amp;IF(AND(I19="x",INDEX(I$5:I$64,MATCH($E19,$A$5:$A$64,0))="x"),I$4&amp;"  ","")&amp;IF(AND(J19="x",INDEX(J$5:J$64,MATCH($E19,$A$5:$A$64,0))="x"),J$4&amp;"  ","")&amp;IF(AND(K19="x",INDEX(K$5:K$64,MATCH($E19,$A$5:$A$64,0))="x"),K$4&amp;"  ","")&amp;IF(AND(L19="x",INDEX(L$5:L$64,MATCH($E19,$A$5:$A$64,0))="x"),L$4&amp;"  ","")&amp;IF(AND(M19="x",INDEX(M$5:M$64,MATCH($E19,$A$5:$A$64,0))="x"),M$4&amp;"  ","")&amp;IF(AND(N19="x",INDEX(N$5:N$64,MATCH($E19,$A$5:$A$64,0))="x"),N$4&amp;"  ","")&amp;IF(AND(O19="x",INDEX(O$5:O$64,MATCH($E19,$A$5:$A$64,0))="x"),O$4&amp;"  ","")&amp;IF(AND(P19="x",INDEX(P$5:P$64,MATCH($E19,$A$5:$A$64,0))="x"),P$4&amp;"  ","")="","Geen gezamenlijk moment",IF(AND(G19="x",INDEX(G$5:G$64,MATCH($E19,$A$5:$A$64,0))="x"),G$4&amp;"  ","")&amp;IF(AND(H19="x",INDEX(H$5:H$64,MATCH($E19,$A$5:$A$64,0))="x"),H$4&amp;"  ","")&amp;IF(AND(I19="x",INDEX(I$5:I$64,MATCH($E19,$A$5:$A$64,0))="x"),I$4&amp;"  ","")&amp;IF(AND(J19="x",INDEX(J$5:J$64,MATCH($E19,$A$5:$A$64,0))="x"),J$4&amp;"  ","")&amp;IF(AND(K19="x",INDEX(K$5:K$64,MATCH($E19,$A$5:$A$64,0))="x"),K$4&amp;"  ","")&amp;IF(AND(L19="x",INDEX(L$5:L$64,MATCH($E19,$A$5:$A$64,0))="x"),L$4&amp;"  ","")&amp;IF(AND(M19="x",INDEX(M$5:M$64,MATCH($E19,$A$5:$A$64,0))="x"),M$4&amp;"  ","")&amp;IF(AND(N19="x",INDEX(N$5:N$64,MATCH($E19,$A$5:$A$64,0))="x"),N$4&amp;"  ","")&amp;IF(AND(O19="x",INDEX(O$5:O$64,MATCH($E19,$A$5:$A$64,0))="x"),O$4&amp;"  ","")&amp;IF(AND(P19="x",INDEX(P$5:P$64,MATCH($E19,$A$5:$A$64,0))="x"),P$4&amp;"  ","")),""))</f>
        <v/>
      </c>
    </row>
    <row r="20" customFormat="false" ht="15" hidden="false" customHeight="false" outlineLevel="0" collapsed="false">
      <c r="A20" s="17" t="s">
        <v>95</v>
      </c>
      <c r="B20" s="15" t="s">
        <v>77</v>
      </c>
      <c r="C20" s="15" t="n">
        <v>8</v>
      </c>
      <c r="D20" s="15"/>
      <c r="E20" s="17"/>
      <c r="F20" s="17"/>
      <c r="G20" s="15" t="s">
        <v>79</v>
      </c>
      <c r="H20" s="15"/>
      <c r="I20" s="15" t="s">
        <v>79</v>
      </c>
      <c r="J20" s="15" t="s">
        <v>79</v>
      </c>
      <c r="K20" s="15"/>
      <c r="L20" s="15"/>
      <c r="M20" s="15"/>
      <c r="N20" s="15" t="s">
        <v>79</v>
      </c>
      <c r="O20" s="15"/>
      <c r="P20" s="15"/>
      <c r="Q20" s="18" t="n">
        <f aca="false">IF($A20="","",COUNTIF(G20:P20,"x"))</f>
        <v>4</v>
      </c>
      <c r="R20" s="18" t="str">
        <f aca="false">IF($A20="","",IFERROR(INDEX(Groepen!$A$5:$A$34,MATCH($A20,Groepen!$F$5:$F$34,0)),IFERROR(INDEX(Groepen!$A$5:$A$34,MATCH($A20,Groepen!$G$5:$G$34,0)),IFERROR(INDEX(Groepen!$A$5:$A$34,MATCH($A20,Groepen!$H$5:$H$34,0)),IFERROR(INDEX(Groepen!$A$5:$A$34,MATCH($A20,Groepen!$I$5:$I$34,0)),IFERROR(INDEX(Groepen!$A$5:$A$34,MATCH($A20,Groepen!$J$5:$J$34,0)),IFERROR(INDEX(Groepen!$A$5:$A$34,MATCH($A20,Groepen!$K$5:$K$34,0)),IFERROR(INDEX(Groepen!$A$5:$A$34,MATCH($A20,Groepen!$L$5:$L$34,0)),IFERROR(INDEX(Groepen!$A$5:$A$34,MATCH($A20,Groepen!$M$5:$M$34,0)),"")))))))))</f>
        <v/>
      </c>
      <c r="S20" s="19" t="str">
        <f aca="false">IF($A20="","",IF(COUNTIF(Groepen!$F$5:$M$34,$A20)=0,"Nog niet ingedeeld",IF(COUNTIF(Groepen!$F$5:$M$34,$A20)&gt;1,"Dubbel ingedeeld","Ingedeeld")))</f>
        <v>Nog niet ingedeeld</v>
      </c>
      <c r="T20" s="18" t="str">
        <f aca="false">IF(OR($A20="",$E20=""),"",IFERROR(SUMPRODUCT((G20:P20="x")*(INDEX($G$5:$P$64,MATCH($E20,$A$5:$A$64,0),0)="x")),"Buddy niet gevonden"))</f>
        <v/>
      </c>
      <c r="U20" s="8" t="str">
        <f aca="false">IF(OR($A20="",$E20=""),"",IFERROR(IF(IF(AND(G20="x",INDEX(G$5:G$64,MATCH($E20,$A$5:$A$64,0))="x"),G$4&amp;"  ","")&amp;IF(AND(H20="x",INDEX(H$5:H$64,MATCH($E20,$A$5:$A$64,0))="x"),H$4&amp;"  ","")&amp;IF(AND(I20="x",INDEX(I$5:I$64,MATCH($E20,$A$5:$A$64,0))="x"),I$4&amp;"  ","")&amp;IF(AND(J20="x",INDEX(J$5:J$64,MATCH($E20,$A$5:$A$64,0))="x"),J$4&amp;"  ","")&amp;IF(AND(K20="x",INDEX(K$5:K$64,MATCH($E20,$A$5:$A$64,0))="x"),K$4&amp;"  ","")&amp;IF(AND(L20="x",INDEX(L$5:L$64,MATCH($E20,$A$5:$A$64,0))="x"),L$4&amp;"  ","")&amp;IF(AND(M20="x",INDEX(M$5:M$64,MATCH($E20,$A$5:$A$64,0))="x"),M$4&amp;"  ","")&amp;IF(AND(N20="x",INDEX(N$5:N$64,MATCH($E20,$A$5:$A$64,0))="x"),N$4&amp;"  ","")&amp;IF(AND(O20="x",INDEX(O$5:O$64,MATCH($E20,$A$5:$A$64,0))="x"),O$4&amp;"  ","")&amp;IF(AND(P20="x",INDEX(P$5:P$64,MATCH($E20,$A$5:$A$64,0))="x"),P$4&amp;"  ","")="","Geen gezamenlijk moment",IF(AND(G20="x",INDEX(G$5:G$64,MATCH($E20,$A$5:$A$64,0))="x"),G$4&amp;"  ","")&amp;IF(AND(H20="x",INDEX(H$5:H$64,MATCH($E20,$A$5:$A$64,0))="x"),H$4&amp;"  ","")&amp;IF(AND(I20="x",INDEX(I$5:I$64,MATCH($E20,$A$5:$A$64,0))="x"),I$4&amp;"  ","")&amp;IF(AND(J20="x",INDEX(J$5:J$64,MATCH($E20,$A$5:$A$64,0))="x"),J$4&amp;"  ","")&amp;IF(AND(K20="x",INDEX(K$5:K$64,MATCH($E20,$A$5:$A$64,0))="x"),K$4&amp;"  ","")&amp;IF(AND(L20="x",INDEX(L$5:L$64,MATCH($E20,$A$5:$A$64,0))="x"),L$4&amp;"  ","")&amp;IF(AND(M20="x",INDEX(M$5:M$64,MATCH($E20,$A$5:$A$64,0))="x"),M$4&amp;"  ","")&amp;IF(AND(N20="x",INDEX(N$5:N$64,MATCH($E20,$A$5:$A$64,0))="x"),N$4&amp;"  ","")&amp;IF(AND(O20="x",INDEX(O$5:O$64,MATCH($E20,$A$5:$A$64,0))="x"),O$4&amp;"  ","")&amp;IF(AND(P20="x",INDEX(P$5:P$64,MATCH($E20,$A$5:$A$64,0))="x"),P$4&amp;"  ","")),""))</f>
        <v/>
      </c>
    </row>
    <row r="21" customFormat="false" ht="15" hidden="false" customHeight="false" outlineLevel="0" collapsed="false">
      <c r="A21" s="17" t="s">
        <v>96</v>
      </c>
      <c r="B21" s="15" t="s">
        <v>77</v>
      </c>
      <c r="C21" s="15" t="n">
        <v>5</v>
      </c>
      <c r="D21" s="15"/>
      <c r="E21" s="17"/>
      <c r="F21" s="17"/>
      <c r="G21" s="15" t="s">
        <v>79</v>
      </c>
      <c r="H21" s="15"/>
      <c r="I21" s="15"/>
      <c r="J21" s="15" t="s">
        <v>79</v>
      </c>
      <c r="K21" s="15" t="s">
        <v>79</v>
      </c>
      <c r="L21" s="15"/>
      <c r="M21" s="15"/>
      <c r="N21" s="15"/>
      <c r="O21" s="15"/>
      <c r="P21" s="15" t="s">
        <v>79</v>
      </c>
      <c r="Q21" s="18" t="n">
        <f aca="false">IF($A21="","",COUNTIF(G21:P21,"x"))</f>
        <v>4</v>
      </c>
      <c r="R21" s="18" t="str">
        <f aca="false">IF($A21="","",IFERROR(INDEX(Groepen!$A$5:$A$34,MATCH($A21,Groepen!$F$5:$F$34,0)),IFERROR(INDEX(Groepen!$A$5:$A$34,MATCH($A21,Groepen!$G$5:$G$34,0)),IFERROR(INDEX(Groepen!$A$5:$A$34,MATCH($A21,Groepen!$H$5:$H$34,0)),IFERROR(INDEX(Groepen!$A$5:$A$34,MATCH($A21,Groepen!$I$5:$I$34,0)),IFERROR(INDEX(Groepen!$A$5:$A$34,MATCH($A21,Groepen!$J$5:$J$34,0)),IFERROR(INDEX(Groepen!$A$5:$A$34,MATCH($A21,Groepen!$K$5:$K$34,0)),IFERROR(INDEX(Groepen!$A$5:$A$34,MATCH($A21,Groepen!$L$5:$L$34,0)),IFERROR(INDEX(Groepen!$A$5:$A$34,MATCH($A21,Groepen!$M$5:$M$34,0)),"")))))))))</f>
        <v/>
      </c>
      <c r="S21" s="19" t="str">
        <f aca="false">IF($A21="","",IF(COUNTIF(Groepen!$F$5:$M$34,$A21)=0,"Nog niet ingedeeld",IF(COUNTIF(Groepen!$F$5:$M$34,$A21)&gt;1,"Dubbel ingedeeld","Ingedeeld")))</f>
        <v>Nog niet ingedeeld</v>
      </c>
      <c r="T21" s="18" t="str">
        <f aca="false">IF(OR($A21="",$E21=""),"",IFERROR(SUMPRODUCT((G21:P21="x")*(INDEX($G$5:$P$64,MATCH($E21,$A$5:$A$64,0),0)="x")),"Buddy niet gevonden"))</f>
        <v/>
      </c>
      <c r="U21" s="8" t="str">
        <f aca="false">IF(OR($A21="",$E21=""),"",IFERROR(IF(IF(AND(G21="x",INDEX(G$5:G$64,MATCH($E21,$A$5:$A$64,0))="x"),G$4&amp;"  ","")&amp;IF(AND(H21="x",INDEX(H$5:H$64,MATCH($E21,$A$5:$A$64,0))="x"),H$4&amp;"  ","")&amp;IF(AND(I21="x",INDEX(I$5:I$64,MATCH($E21,$A$5:$A$64,0))="x"),I$4&amp;"  ","")&amp;IF(AND(J21="x",INDEX(J$5:J$64,MATCH($E21,$A$5:$A$64,0))="x"),J$4&amp;"  ","")&amp;IF(AND(K21="x",INDEX(K$5:K$64,MATCH($E21,$A$5:$A$64,0))="x"),K$4&amp;"  ","")&amp;IF(AND(L21="x",INDEX(L$5:L$64,MATCH($E21,$A$5:$A$64,0))="x"),L$4&amp;"  ","")&amp;IF(AND(M21="x",INDEX(M$5:M$64,MATCH($E21,$A$5:$A$64,0))="x"),M$4&amp;"  ","")&amp;IF(AND(N21="x",INDEX(N$5:N$64,MATCH($E21,$A$5:$A$64,0))="x"),N$4&amp;"  ","")&amp;IF(AND(O21="x",INDEX(O$5:O$64,MATCH($E21,$A$5:$A$64,0))="x"),O$4&amp;"  ","")&amp;IF(AND(P21="x",INDEX(P$5:P$64,MATCH($E21,$A$5:$A$64,0))="x"),P$4&amp;"  ","")="","Geen gezamenlijk moment",IF(AND(G21="x",INDEX(G$5:G$64,MATCH($E21,$A$5:$A$64,0))="x"),G$4&amp;"  ","")&amp;IF(AND(H21="x",INDEX(H$5:H$64,MATCH($E21,$A$5:$A$64,0))="x"),H$4&amp;"  ","")&amp;IF(AND(I21="x",INDEX(I$5:I$64,MATCH($E21,$A$5:$A$64,0))="x"),I$4&amp;"  ","")&amp;IF(AND(J21="x",INDEX(J$5:J$64,MATCH($E21,$A$5:$A$64,0))="x"),J$4&amp;"  ","")&amp;IF(AND(K21="x",INDEX(K$5:K$64,MATCH($E21,$A$5:$A$64,0))="x"),K$4&amp;"  ","")&amp;IF(AND(L21="x",INDEX(L$5:L$64,MATCH($E21,$A$5:$A$64,0))="x"),L$4&amp;"  ","")&amp;IF(AND(M21="x",INDEX(M$5:M$64,MATCH($E21,$A$5:$A$64,0))="x"),M$4&amp;"  ","")&amp;IF(AND(N21="x",INDEX(N$5:N$64,MATCH($E21,$A$5:$A$64,0))="x"),N$4&amp;"  ","")&amp;IF(AND(O21="x",INDEX(O$5:O$64,MATCH($E21,$A$5:$A$64,0))="x"),O$4&amp;"  ","")&amp;IF(AND(P21="x",INDEX(P$5:P$64,MATCH($E21,$A$5:$A$64,0))="x"),P$4&amp;"  ","")),""))</f>
        <v/>
      </c>
    </row>
    <row r="22" customFormat="false" ht="15" hidden="false" customHeight="false" outlineLevel="0" collapsed="false">
      <c r="A22" s="17" t="s">
        <v>97</v>
      </c>
      <c r="B22" s="15" t="s">
        <v>77</v>
      </c>
      <c r="C22" s="15" t="n">
        <v>4</v>
      </c>
      <c r="D22" s="15"/>
      <c r="E22" s="17"/>
      <c r="F22" s="17"/>
      <c r="G22" s="15"/>
      <c r="H22" s="15"/>
      <c r="I22" s="15"/>
      <c r="J22" s="15" t="s">
        <v>79</v>
      </c>
      <c r="K22" s="15" t="s">
        <v>79</v>
      </c>
      <c r="L22" s="15"/>
      <c r="M22" s="15"/>
      <c r="N22" s="15" t="s">
        <v>79</v>
      </c>
      <c r="O22" s="15"/>
      <c r="P22" s="15" t="s">
        <v>79</v>
      </c>
      <c r="Q22" s="18" t="n">
        <f aca="false">IF($A22="","",COUNTIF(G22:P22,"x"))</f>
        <v>4</v>
      </c>
      <c r="R22" s="18" t="str">
        <f aca="false">IF($A22="","",IFERROR(INDEX(Groepen!$A$5:$A$34,MATCH($A22,Groepen!$F$5:$F$34,0)),IFERROR(INDEX(Groepen!$A$5:$A$34,MATCH($A22,Groepen!$G$5:$G$34,0)),IFERROR(INDEX(Groepen!$A$5:$A$34,MATCH($A22,Groepen!$H$5:$H$34,0)),IFERROR(INDEX(Groepen!$A$5:$A$34,MATCH($A22,Groepen!$I$5:$I$34,0)),IFERROR(INDEX(Groepen!$A$5:$A$34,MATCH($A22,Groepen!$J$5:$J$34,0)),IFERROR(INDEX(Groepen!$A$5:$A$34,MATCH($A22,Groepen!$K$5:$K$34,0)),IFERROR(INDEX(Groepen!$A$5:$A$34,MATCH($A22,Groepen!$L$5:$L$34,0)),IFERROR(INDEX(Groepen!$A$5:$A$34,MATCH($A22,Groepen!$M$5:$M$34,0)),"")))))))))</f>
        <v>C</v>
      </c>
      <c r="S22" s="19" t="str">
        <f aca="false">IF($A22="","",IF(COUNTIF(Groepen!$F$5:$M$34,$A22)=0,"Nog niet ingedeeld",IF(COUNTIF(Groepen!$F$5:$M$34,$A22)&gt;1,"Dubbel ingedeeld","Ingedeeld")))</f>
        <v>Ingedeeld</v>
      </c>
      <c r="T22" s="18" t="str">
        <f aca="false">IF(OR($A22="",$E22=""),"",IFERROR(SUMPRODUCT((G22:P22="x")*(INDEX($G$5:$P$64,MATCH($E22,$A$5:$A$64,0),0)="x")),"Buddy niet gevonden"))</f>
        <v/>
      </c>
      <c r="U22" s="8" t="str">
        <f aca="false">IF(OR($A22="",$E22=""),"",IFERROR(IF(IF(AND(G22="x",INDEX(G$5:G$64,MATCH($E22,$A$5:$A$64,0))="x"),G$4&amp;"  ","")&amp;IF(AND(H22="x",INDEX(H$5:H$64,MATCH($E22,$A$5:$A$64,0))="x"),H$4&amp;"  ","")&amp;IF(AND(I22="x",INDEX(I$5:I$64,MATCH($E22,$A$5:$A$64,0))="x"),I$4&amp;"  ","")&amp;IF(AND(J22="x",INDEX(J$5:J$64,MATCH($E22,$A$5:$A$64,0))="x"),J$4&amp;"  ","")&amp;IF(AND(K22="x",INDEX(K$5:K$64,MATCH($E22,$A$5:$A$64,0))="x"),K$4&amp;"  ","")&amp;IF(AND(L22="x",INDEX(L$5:L$64,MATCH($E22,$A$5:$A$64,0))="x"),L$4&amp;"  ","")&amp;IF(AND(M22="x",INDEX(M$5:M$64,MATCH($E22,$A$5:$A$64,0))="x"),M$4&amp;"  ","")&amp;IF(AND(N22="x",INDEX(N$5:N$64,MATCH($E22,$A$5:$A$64,0))="x"),N$4&amp;"  ","")&amp;IF(AND(O22="x",INDEX(O$5:O$64,MATCH($E22,$A$5:$A$64,0))="x"),O$4&amp;"  ","")&amp;IF(AND(P22="x",INDEX(P$5:P$64,MATCH($E22,$A$5:$A$64,0))="x"),P$4&amp;"  ","")="","Geen gezamenlijk moment",IF(AND(G22="x",INDEX(G$5:G$64,MATCH($E22,$A$5:$A$64,0))="x"),G$4&amp;"  ","")&amp;IF(AND(H22="x",INDEX(H$5:H$64,MATCH($E22,$A$5:$A$64,0))="x"),H$4&amp;"  ","")&amp;IF(AND(I22="x",INDEX(I$5:I$64,MATCH($E22,$A$5:$A$64,0))="x"),I$4&amp;"  ","")&amp;IF(AND(J22="x",INDEX(J$5:J$64,MATCH($E22,$A$5:$A$64,0))="x"),J$4&amp;"  ","")&amp;IF(AND(K22="x",INDEX(K$5:K$64,MATCH($E22,$A$5:$A$64,0))="x"),K$4&amp;"  ","")&amp;IF(AND(L22="x",INDEX(L$5:L$64,MATCH($E22,$A$5:$A$64,0))="x"),L$4&amp;"  ","")&amp;IF(AND(M22="x",INDEX(M$5:M$64,MATCH($E22,$A$5:$A$64,0))="x"),M$4&amp;"  ","")&amp;IF(AND(N22="x",INDEX(N$5:N$64,MATCH($E22,$A$5:$A$64,0))="x"),N$4&amp;"  ","")&amp;IF(AND(O22="x",INDEX(O$5:O$64,MATCH($E22,$A$5:$A$64,0))="x"),O$4&amp;"  ","")&amp;IF(AND(P22="x",INDEX(P$5:P$64,MATCH($E22,$A$5:$A$64,0))="x"),P$4&amp;"  ","")),""))</f>
        <v/>
      </c>
    </row>
    <row r="23" customFormat="false" ht="15" hidden="false" customHeight="false" outlineLevel="0" collapsed="false">
      <c r="A23" s="17" t="s">
        <v>98</v>
      </c>
      <c r="B23" s="15" t="s">
        <v>77</v>
      </c>
      <c r="C23" s="15" t="n">
        <v>6</v>
      </c>
      <c r="D23" s="15"/>
      <c r="E23" s="17"/>
      <c r="F23" s="17"/>
      <c r="G23" s="15"/>
      <c r="H23" s="15" t="s">
        <v>79</v>
      </c>
      <c r="I23" s="15" t="s">
        <v>79</v>
      </c>
      <c r="J23" s="15" t="s">
        <v>79</v>
      </c>
      <c r="K23" s="15"/>
      <c r="L23" s="15"/>
      <c r="M23" s="15"/>
      <c r="N23" s="15"/>
      <c r="O23" s="15"/>
      <c r="P23" s="15"/>
      <c r="Q23" s="18" t="n">
        <f aca="false">IF($A23="","",COUNTIF(G23:P23,"x"))</f>
        <v>3</v>
      </c>
      <c r="R23" s="18" t="str">
        <f aca="false">IF($A23="","",IFERROR(INDEX(Groepen!$A$5:$A$34,MATCH($A23,Groepen!$F$5:$F$34,0)),IFERROR(INDEX(Groepen!$A$5:$A$34,MATCH($A23,Groepen!$G$5:$G$34,0)),IFERROR(INDEX(Groepen!$A$5:$A$34,MATCH($A23,Groepen!$H$5:$H$34,0)),IFERROR(INDEX(Groepen!$A$5:$A$34,MATCH($A23,Groepen!$I$5:$I$34,0)),IFERROR(INDEX(Groepen!$A$5:$A$34,MATCH($A23,Groepen!$J$5:$J$34,0)),IFERROR(INDEX(Groepen!$A$5:$A$34,MATCH($A23,Groepen!$K$5:$K$34,0)),IFERROR(INDEX(Groepen!$A$5:$A$34,MATCH($A23,Groepen!$L$5:$L$34,0)),IFERROR(INDEX(Groepen!$A$5:$A$34,MATCH($A23,Groepen!$M$5:$M$34,0)),"")))))))))</f>
        <v/>
      </c>
      <c r="S23" s="19" t="str">
        <f aca="false">IF($A23="","",IF(COUNTIF(Groepen!$F$5:$M$34,$A23)=0,"Nog niet ingedeeld",IF(COUNTIF(Groepen!$F$5:$M$34,$A23)&gt;1,"Dubbel ingedeeld","Ingedeeld")))</f>
        <v>Nog niet ingedeeld</v>
      </c>
      <c r="T23" s="18" t="str">
        <f aca="false">IF(OR($A23="",$E23=""),"",IFERROR(SUMPRODUCT((G23:P23="x")*(INDEX($G$5:$P$64,MATCH($E23,$A$5:$A$64,0),0)="x")),"Buddy niet gevonden"))</f>
        <v/>
      </c>
      <c r="U23" s="8" t="str">
        <f aca="false">IF(OR($A23="",$E23=""),"",IFERROR(IF(IF(AND(G23="x",INDEX(G$5:G$64,MATCH($E23,$A$5:$A$64,0))="x"),G$4&amp;"  ","")&amp;IF(AND(H23="x",INDEX(H$5:H$64,MATCH($E23,$A$5:$A$64,0))="x"),H$4&amp;"  ","")&amp;IF(AND(I23="x",INDEX(I$5:I$64,MATCH($E23,$A$5:$A$64,0))="x"),I$4&amp;"  ","")&amp;IF(AND(J23="x",INDEX(J$5:J$64,MATCH($E23,$A$5:$A$64,0))="x"),J$4&amp;"  ","")&amp;IF(AND(K23="x",INDEX(K$5:K$64,MATCH($E23,$A$5:$A$64,0))="x"),K$4&amp;"  ","")&amp;IF(AND(L23="x",INDEX(L$5:L$64,MATCH($E23,$A$5:$A$64,0))="x"),L$4&amp;"  ","")&amp;IF(AND(M23="x",INDEX(M$5:M$64,MATCH($E23,$A$5:$A$64,0))="x"),M$4&amp;"  ","")&amp;IF(AND(N23="x",INDEX(N$5:N$64,MATCH($E23,$A$5:$A$64,0))="x"),N$4&amp;"  ","")&amp;IF(AND(O23="x",INDEX(O$5:O$64,MATCH($E23,$A$5:$A$64,0))="x"),O$4&amp;"  ","")&amp;IF(AND(P23="x",INDEX(P$5:P$64,MATCH($E23,$A$5:$A$64,0))="x"),P$4&amp;"  ","")="","Geen gezamenlijk moment",IF(AND(G23="x",INDEX(G$5:G$64,MATCH($E23,$A$5:$A$64,0))="x"),G$4&amp;"  ","")&amp;IF(AND(H23="x",INDEX(H$5:H$64,MATCH($E23,$A$5:$A$64,0))="x"),H$4&amp;"  ","")&amp;IF(AND(I23="x",INDEX(I$5:I$64,MATCH($E23,$A$5:$A$64,0))="x"),I$4&amp;"  ","")&amp;IF(AND(J23="x",INDEX(J$5:J$64,MATCH($E23,$A$5:$A$64,0))="x"),J$4&amp;"  ","")&amp;IF(AND(K23="x",INDEX(K$5:K$64,MATCH($E23,$A$5:$A$64,0))="x"),K$4&amp;"  ","")&amp;IF(AND(L23="x",INDEX(L$5:L$64,MATCH($E23,$A$5:$A$64,0))="x"),L$4&amp;"  ","")&amp;IF(AND(M23="x",INDEX(M$5:M$64,MATCH($E23,$A$5:$A$64,0))="x"),M$4&amp;"  ","")&amp;IF(AND(N23="x",INDEX(N$5:N$64,MATCH($E23,$A$5:$A$64,0))="x"),N$4&amp;"  ","")&amp;IF(AND(O23="x",INDEX(O$5:O$64,MATCH($E23,$A$5:$A$64,0))="x"),O$4&amp;"  ","")&amp;IF(AND(P23="x",INDEX(P$5:P$64,MATCH($E23,$A$5:$A$64,0))="x"),P$4&amp;"  ","")),""))</f>
        <v/>
      </c>
    </row>
    <row r="24" customFormat="false" ht="15" hidden="false" customHeight="false" outlineLevel="0" collapsed="false">
      <c r="A24" s="17" t="s">
        <v>99</v>
      </c>
      <c r="B24" s="15" t="s">
        <v>77</v>
      </c>
      <c r="C24" s="15" t="n">
        <v>5</v>
      </c>
      <c r="D24" s="15"/>
      <c r="E24" s="17"/>
      <c r="F24" s="17"/>
      <c r="G24" s="15" t="s">
        <v>79</v>
      </c>
      <c r="H24" s="15" t="s">
        <v>79</v>
      </c>
      <c r="I24" s="15"/>
      <c r="J24" s="15" t="s">
        <v>79</v>
      </c>
      <c r="K24" s="15"/>
      <c r="L24" s="15"/>
      <c r="M24" s="15"/>
      <c r="N24" s="15" t="s">
        <v>79</v>
      </c>
      <c r="O24" s="15" t="s">
        <v>79</v>
      </c>
      <c r="P24" s="15"/>
      <c r="Q24" s="18" t="n">
        <f aca="false">IF($A24="","",COUNTIF(G24:P24,"x"))</f>
        <v>5</v>
      </c>
      <c r="R24" s="18" t="str">
        <f aca="false">IF($A24="","",IFERROR(INDEX(Groepen!$A$5:$A$34,MATCH($A24,Groepen!$F$5:$F$34,0)),IFERROR(INDEX(Groepen!$A$5:$A$34,MATCH($A24,Groepen!$G$5:$G$34,0)),IFERROR(INDEX(Groepen!$A$5:$A$34,MATCH($A24,Groepen!$H$5:$H$34,0)),IFERROR(INDEX(Groepen!$A$5:$A$34,MATCH($A24,Groepen!$I$5:$I$34,0)),IFERROR(INDEX(Groepen!$A$5:$A$34,MATCH($A24,Groepen!$J$5:$J$34,0)),IFERROR(INDEX(Groepen!$A$5:$A$34,MATCH($A24,Groepen!$K$5:$K$34,0)),IFERROR(INDEX(Groepen!$A$5:$A$34,MATCH($A24,Groepen!$L$5:$L$34,0)),IFERROR(INDEX(Groepen!$A$5:$A$34,MATCH($A24,Groepen!$M$5:$M$34,0)),"")))))))))</f>
        <v/>
      </c>
      <c r="S24" s="19" t="str">
        <f aca="false">IF($A24="","",IF(COUNTIF(Groepen!$F$5:$M$34,$A24)=0,"Nog niet ingedeeld",IF(COUNTIF(Groepen!$F$5:$M$34,$A24)&gt;1,"Dubbel ingedeeld","Ingedeeld")))</f>
        <v>Nog niet ingedeeld</v>
      </c>
      <c r="T24" s="18" t="str">
        <f aca="false">IF(OR($A24="",$E24=""),"",IFERROR(SUMPRODUCT((G24:P24="x")*(INDEX($G$5:$P$64,MATCH($E24,$A$5:$A$64,0),0)="x")),"Buddy niet gevonden"))</f>
        <v/>
      </c>
      <c r="U24" s="8" t="str">
        <f aca="false">IF(OR($A24="",$E24=""),"",IFERROR(IF(IF(AND(G24="x",INDEX(G$5:G$64,MATCH($E24,$A$5:$A$64,0))="x"),G$4&amp;"  ","")&amp;IF(AND(H24="x",INDEX(H$5:H$64,MATCH($E24,$A$5:$A$64,0))="x"),H$4&amp;"  ","")&amp;IF(AND(I24="x",INDEX(I$5:I$64,MATCH($E24,$A$5:$A$64,0))="x"),I$4&amp;"  ","")&amp;IF(AND(J24="x",INDEX(J$5:J$64,MATCH($E24,$A$5:$A$64,0))="x"),J$4&amp;"  ","")&amp;IF(AND(K24="x",INDEX(K$5:K$64,MATCH($E24,$A$5:$A$64,0))="x"),K$4&amp;"  ","")&amp;IF(AND(L24="x",INDEX(L$5:L$64,MATCH($E24,$A$5:$A$64,0))="x"),L$4&amp;"  ","")&amp;IF(AND(M24="x",INDEX(M$5:M$64,MATCH($E24,$A$5:$A$64,0))="x"),M$4&amp;"  ","")&amp;IF(AND(N24="x",INDEX(N$5:N$64,MATCH($E24,$A$5:$A$64,0))="x"),N$4&amp;"  ","")&amp;IF(AND(O24="x",INDEX(O$5:O$64,MATCH($E24,$A$5:$A$64,0))="x"),O$4&amp;"  ","")&amp;IF(AND(P24="x",INDEX(P$5:P$64,MATCH($E24,$A$5:$A$64,0))="x"),P$4&amp;"  ","")="","Geen gezamenlijk moment",IF(AND(G24="x",INDEX(G$5:G$64,MATCH($E24,$A$5:$A$64,0))="x"),G$4&amp;"  ","")&amp;IF(AND(H24="x",INDEX(H$5:H$64,MATCH($E24,$A$5:$A$64,0))="x"),H$4&amp;"  ","")&amp;IF(AND(I24="x",INDEX(I$5:I$64,MATCH($E24,$A$5:$A$64,0))="x"),I$4&amp;"  ","")&amp;IF(AND(J24="x",INDEX(J$5:J$64,MATCH($E24,$A$5:$A$64,0))="x"),J$4&amp;"  ","")&amp;IF(AND(K24="x",INDEX(K$5:K$64,MATCH($E24,$A$5:$A$64,0))="x"),K$4&amp;"  ","")&amp;IF(AND(L24="x",INDEX(L$5:L$64,MATCH($E24,$A$5:$A$64,0))="x"),L$4&amp;"  ","")&amp;IF(AND(M24="x",INDEX(M$5:M$64,MATCH($E24,$A$5:$A$64,0))="x"),M$4&amp;"  ","")&amp;IF(AND(N24="x",INDEX(N$5:N$64,MATCH($E24,$A$5:$A$64,0))="x"),N$4&amp;"  ","")&amp;IF(AND(O24="x",INDEX(O$5:O$64,MATCH($E24,$A$5:$A$64,0))="x"),O$4&amp;"  ","")&amp;IF(AND(P24="x",INDEX(P$5:P$64,MATCH($E24,$A$5:$A$64,0))="x"),P$4&amp;"  ","")),""))</f>
        <v/>
      </c>
    </row>
    <row r="25" customFormat="false" ht="15" hidden="false" customHeight="false" outlineLevel="0" collapsed="false">
      <c r="A25" s="17" t="s">
        <v>100</v>
      </c>
      <c r="B25" s="15" t="s">
        <v>77</v>
      </c>
      <c r="C25" s="15" t="n">
        <v>3</v>
      </c>
      <c r="D25" s="15"/>
      <c r="E25" s="17"/>
      <c r="F25" s="17"/>
      <c r="G25" s="15"/>
      <c r="H25" s="15" t="s">
        <v>79</v>
      </c>
      <c r="I25" s="15" t="s">
        <v>79</v>
      </c>
      <c r="J25" s="15"/>
      <c r="K25" s="15" t="s">
        <v>79</v>
      </c>
      <c r="L25" s="15"/>
      <c r="M25" s="15"/>
      <c r="N25" s="15" t="s">
        <v>79</v>
      </c>
      <c r="O25" s="15"/>
      <c r="P25" s="15" t="s">
        <v>79</v>
      </c>
      <c r="Q25" s="18" t="n">
        <f aca="false">IF($A25="","",COUNTIF(G25:P25,"x"))</f>
        <v>5</v>
      </c>
      <c r="R25" s="18" t="str">
        <f aca="false">IF($A25="","",IFERROR(INDEX(Groepen!$A$5:$A$34,MATCH($A25,Groepen!$F$5:$F$34,0)),IFERROR(INDEX(Groepen!$A$5:$A$34,MATCH($A25,Groepen!$G$5:$G$34,0)),IFERROR(INDEX(Groepen!$A$5:$A$34,MATCH($A25,Groepen!$H$5:$H$34,0)),IFERROR(INDEX(Groepen!$A$5:$A$34,MATCH($A25,Groepen!$I$5:$I$34,0)),IFERROR(INDEX(Groepen!$A$5:$A$34,MATCH($A25,Groepen!$J$5:$J$34,0)),IFERROR(INDEX(Groepen!$A$5:$A$34,MATCH($A25,Groepen!$K$5:$K$34,0)),IFERROR(INDEX(Groepen!$A$5:$A$34,MATCH($A25,Groepen!$L$5:$L$34,0)),IFERROR(INDEX(Groepen!$A$5:$A$34,MATCH($A25,Groepen!$M$5:$M$34,0)),"")))))))))</f>
        <v/>
      </c>
      <c r="S25" s="19" t="str">
        <f aca="false">IF($A25="","",IF(COUNTIF(Groepen!$F$5:$M$34,$A25)=0,"Nog niet ingedeeld",IF(COUNTIF(Groepen!$F$5:$M$34,$A25)&gt;1,"Dubbel ingedeeld","Ingedeeld")))</f>
        <v>Nog niet ingedeeld</v>
      </c>
      <c r="T25" s="18" t="str">
        <f aca="false">IF(OR($A25="",$E25=""),"",IFERROR(SUMPRODUCT((G25:P25="x")*(INDEX($G$5:$P$64,MATCH($E25,$A$5:$A$64,0),0)="x")),"Buddy niet gevonden"))</f>
        <v/>
      </c>
      <c r="U25" s="8" t="str">
        <f aca="false">IF(OR($A25="",$E25=""),"",IFERROR(IF(IF(AND(G25="x",INDEX(G$5:G$64,MATCH($E25,$A$5:$A$64,0))="x"),G$4&amp;"  ","")&amp;IF(AND(H25="x",INDEX(H$5:H$64,MATCH($E25,$A$5:$A$64,0))="x"),H$4&amp;"  ","")&amp;IF(AND(I25="x",INDEX(I$5:I$64,MATCH($E25,$A$5:$A$64,0))="x"),I$4&amp;"  ","")&amp;IF(AND(J25="x",INDEX(J$5:J$64,MATCH($E25,$A$5:$A$64,0))="x"),J$4&amp;"  ","")&amp;IF(AND(K25="x",INDEX(K$5:K$64,MATCH($E25,$A$5:$A$64,0))="x"),K$4&amp;"  ","")&amp;IF(AND(L25="x",INDEX(L$5:L$64,MATCH($E25,$A$5:$A$64,0))="x"),L$4&amp;"  ","")&amp;IF(AND(M25="x",INDEX(M$5:M$64,MATCH($E25,$A$5:$A$64,0))="x"),M$4&amp;"  ","")&amp;IF(AND(N25="x",INDEX(N$5:N$64,MATCH($E25,$A$5:$A$64,0))="x"),N$4&amp;"  ","")&amp;IF(AND(O25="x",INDEX(O$5:O$64,MATCH($E25,$A$5:$A$64,0))="x"),O$4&amp;"  ","")&amp;IF(AND(P25="x",INDEX(P$5:P$64,MATCH($E25,$A$5:$A$64,0))="x"),P$4&amp;"  ","")="","Geen gezamenlijk moment",IF(AND(G25="x",INDEX(G$5:G$64,MATCH($E25,$A$5:$A$64,0))="x"),G$4&amp;"  ","")&amp;IF(AND(H25="x",INDEX(H$5:H$64,MATCH($E25,$A$5:$A$64,0))="x"),H$4&amp;"  ","")&amp;IF(AND(I25="x",INDEX(I$5:I$64,MATCH($E25,$A$5:$A$64,0))="x"),I$4&amp;"  ","")&amp;IF(AND(J25="x",INDEX(J$5:J$64,MATCH($E25,$A$5:$A$64,0))="x"),J$4&amp;"  ","")&amp;IF(AND(K25="x",INDEX(K$5:K$64,MATCH($E25,$A$5:$A$64,0))="x"),K$4&amp;"  ","")&amp;IF(AND(L25="x",INDEX(L$5:L$64,MATCH($E25,$A$5:$A$64,0))="x"),L$4&amp;"  ","")&amp;IF(AND(M25="x",INDEX(M$5:M$64,MATCH($E25,$A$5:$A$64,0))="x"),M$4&amp;"  ","")&amp;IF(AND(N25="x",INDEX(N$5:N$64,MATCH($E25,$A$5:$A$64,0))="x"),N$4&amp;"  ","")&amp;IF(AND(O25="x",INDEX(O$5:O$64,MATCH($E25,$A$5:$A$64,0))="x"),O$4&amp;"  ","")&amp;IF(AND(P25="x",INDEX(P$5:P$64,MATCH($E25,$A$5:$A$64,0))="x"),P$4&amp;"  ","")),""))</f>
        <v/>
      </c>
    </row>
    <row r="26" customFormat="false" ht="15" hidden="false" customHeight="false" outlineLevel="0" collapsed="false">
      <c r="A26" s="17" t="s">
        <v>101</v>
      </c>
      <c r="B26" s="15" t="s">
        <v>77</v>
      </c>
      <c r="C26" s="15" t="n">
        <v>7</v>
      </c>
      <c r="D26" s="15"/>
      <c r="E26" s="17"/>
      <c r="F26" s="17"/>
      <c r="G26" s="15"/>
      <c r="H26" s="15"/>
      <c r="I26" s="15" t="s">
        <v>79</v>
      </c>
      <c r="J26" s="15"/>
      <c r="K26" s="15" t="s">
        <v>79</v>
      </c>
      <c r="L26" s="15"/>
      <c r="M26" s="15"/>
      <c r="N26" s="15" t="s">
        <v>79</v>
      </c>
      <c r="O26" s="15"/>
      <c r="P26" s="15"/>
      <c r="Q26" s="18" t="n">
        <f aca="false">IF($A26="","",COUNTIF(G26:P26,"x"))</f>
        <v>3</v>
      </c>
      <c r="R26" s="18" t="str">
        <f aca="false">IF($A26="","",IFERROR(INDEX(Groepen!$A$5:$A$34,MATCH($A26,Groepen!$F$5:$F$34,0)),IFERROR(INDEX(Groepen!$A$5:$A$34,MATCH($A26,Groepen!$G$5:$G$34,0)),IFERROR(INDEX(Groepen!$A$5:$A$34,MATCH($A26,Groepen!$H$5:$H$34,0)),IFERROR(INDEX(Groepen!$A$5:$A$34,MATCH($A26,Groepen!$I$5:$I$34,0)),IFERROR(INDEX(Groepen!$A$5:$A$34,MATCH($A26,Groepen!$J$5:$J$34,0)),IFERROR(INDEX(Groepen!$A$5:$A$34,MATCH($A26,Groepen!$K$5:$K$34,0)),IFERROR(INDEX(Groepen!$A$5:$A$34,MATCH($A26,Groepen!$L$5:$L$34,0)),IFERROR(INDEX(Groepen!$A$5:$A$34,MATCH($A26,Groepen!$M$5:$M$34,0)),"")))))))))</f>
        <v/>
      </c>
      <c r="S26" s="19" t="str">
        <f aca="false">IF($A26="","",IF(COUNTIF(Groepen!$F$5:$M$34,$A26)=0,"Nog niet ingedeeld",IF(COUNTIF(Groepen!$F$5:$M$34,$A26)&gt;1,"Dubbel ingedeeld","Ingedeeld")))</f>
        <v>Nog niet ingedeeld</v>
      </c>
      <c r="T26" s="18" t="str">
        <f aca="false">IF(OR($A26="",$E26=""),"",IFERROR(SUMPRODUCT((G26:P26="x")*(INDEX($G$5:$P$64,MATCH($E26,$A$5:$A$64,0),0)="x")),"Buddy niet gevonden"))</f>
        <v/>
      </c>
      <c r="U26" s="8" t="str">
        <f aca="false">IF(OR($A26="",$E26=""),"",IFERROR(IF(IF(AND(G26="x",INDEX(G$5:G$64,MATCH($E26,$A$5:$A$64,0))="x"),G$4&amp;"  ","")&amp;IF(AND(H26="x",INDEX(H$5:H$64,MATCH($E26,$A$5:$A$64,0))="x"),H$4&amp;"  ","")&amp;IF(AND(I26="x",INDEX(I$5:I$64,MATCH($E26,$A$5:$A$64,0))="x"),I$4&amp;"  ","")&amp;IF(AND(J26="x",INDEX(J$5:J$64,MATCH($E26,$A$5:$A$64,0))="x"),J$4&amp;"  ","")&amp;IF(AND(K26="x",INDEX(K$5:K$64,MATCH($E26,$A$5:$A$64,0))="x"),K$4&amp;"  ","")&amp;IF(AND(L26="x",INDEX(L$5:L$64,MATCH($E26,$A$5:$A$64,0))="x"),L$4&amp;"  ","")&amp;IF(AND(M26="x",INDEX(M$5:M$64,MATCH($E26,$A$5:$A$64,0))="x"),M$4&amp;"  ","")&amp;IF(AND(N26="x",INDEX(N$5:N$64,MATCH($E26,$A$5:$A$64,0))="x"),N$4&amp;"  ","")&amp;IF(AND(O26="x",INDEX(O$5:O$64,MATCH($E26,$A$5:$A$64,0))="x"),O$4&amp;"  ","")&amp;IF(AND(P26="x",INDEX(P$5:P$64,MATCH($E26,$A$5:$A$64,0))="x"),P$4&amp;"  ","")="","Geen gezamenlijk moment",IF(AND(G26="x",INDEX(G$5:G$64,MATCH($E26,$A$5:$A$64,0))="x"),G$4&amp;"  ","")&amp;IF(AND(H26="x",INDEX(H$5:H$64,MATCH($E26,$A$5:$A$64,0))="x"),H$4&amp;"  ","")&amp;IF(AND(I26="x",INDEX(I$5:I$64,MATCH($E26,$A$5:$A$64,0))="x"),I$4&amp;"  ","")&amp;IF(AND(J26="x",INDEX(J$5:J$64,MATCH($E26,$A$5:$A$64,0))="x"),J$4&amp;"  ","")&amp;IF(AND(K26="x",INDEX(K$5:K$64,MATCH($E26,$A$5:$A$64,0))="x"),K$4&amp;"  ","")&amp;IF(AND(L26="x",INDEX(L$5:L$64,MATCH($E26,$A$5:$A$64,0))="x"),L$4&amp;"  ","")&amp;IF(AND(M26="x",INDEX(M$5:M$64,MATCH($E26,$A$5:$A$64,0))="x"),M$4&amp;"  ","")&amp;IF(AND(N26="x",INDEX(N$5:N$64,MATCH($E26,$A$5:$A$64,0))="x"),N$4&amp;"  ","")&amp;IF(AND(O26="x",INDEX(O$5:O$64,MATCH($E26,$A$5:$A$64,0))="x"),O$4&amp;"  ","")&amp;IF(AND(P26="x",INDEX(P$5:P$64,MATCH($E26,$A$5:$A$64,0))="x"),P$4&amp;"  ","")),""))</f>
        <v/>
      </c>
    </row>
    <row r="27" customFormat="false" ht="15" hidden="false" customHeight="false" outlineLevel="0" collapsed="false">
      <c r="A27" s="17" t="s">
        <v>102</v>
      </c>
      <c r="B27" s="15" t="s">
        <v>77</v>
      </c>
      <c r="C27" s="15" t="n">
        <v>9</v>
      </c>
      <c r="D27" s="15"/>
      <c r="E27" s="17"/>
      <c r="F27" s="17"/>
      <c r="G27" s="15"/>
      <c r="H27" s="15"/>
      <c r="I27" s="15"/>
      <c r="J27" s="15" t="s">
        <v>79</v>
      </c>
      <c r="K27" s="15" t="s">
        <v>79</v>
      </c>
      <c r="L27" s="15"/>
      <c r="M27" s="15"/>
      <c r="N27" s="15"/>
      <c r="O27" s="15"/>
      <c r="P27" s="15" t="s">
        <v>79</v>
      </c>
      <c r="Q27" s="18" t="n">
        <f aca="false">IF($A27="","",COUNTIF(G27:P27,"x"))</f>
        <v>3</v>
      </c>
      <c r="R27" s="18" t="str">
        <f aca="false">IF($A27="","",IFERROR(INDEX(Groepen!$A$5:$A$34,MATCH($A27,Groepen!$F$5:$F$34,0)),IFERROR(INDEX(Groepen!$A$5:$A$34,MATCH($A27,Groepen!$G$5:$G$34,0)),IFERROR(INDEX(Groepen!$A$5:$A$34,MATCH($A27,Groepen!$H$5:$H$34,0)),IFERROR(INDEX(Groepen!$A$5:$A$34,MATCH($A27,Groepen!$I$5:$I$34,0)),IFERROR(INDEX(Groepen!$A$5:$A$34,MATCH($A27,Groepen!$J$5:$J$34,0)),IFERROR(INDEX(Groepen!$A$5:$A$34,MATCH($A27,Groepen!$K$5:$K$34,0)),IFERROR(INDEX(Groepen!$A$5:$A$34,MATCH($A27,Groepen!$L$5:$L$34,0)),IFERROR(INDEX(Groepen!$A$5:$A$34,MATCH($A27,Groepen!$M$5:$M$34,0)),"")))))))))</f>
        <v/>
      </c>
      <c r="S27" s="19" t="str">
        <f aca="false">IF($A27="","",IF(COUNTIF(Groepen!$F$5:$M$34,$A27)=0,"Nog niet ingedeeld",IF(COUNTIF(Groepen!$F$5:$M$34,$A27)&gt;1,"Dubbel ingedeeld","Ingedeeld")))</f>
        <v>Nog niet ingedeeld</v>
      </c>
      <c r="T27" s="18" t="str">
        <f aca="false">IF(OR($A27="",$E27=""),"",IFERROR(SUMPRODUCT((G27:P27="x")*(INDEX($G$5:$P$64,MATCH($E27,$A$5:$A$64,0),0)="x")),"Buddy niet gevonden"))</f>
        <v/>
      </c>
      <c r="U27" s="8" t="str">
        <f aca="false">IF(OR($A27="",$E27=""),"",IFERROR(IF(IF(AND(G27="x",INDEX(G$5:G$64,MATCH($E27,$A$5:$A$64,0))="x"),G$4&amp;"  ","")&amp;IF(AND(H27="x",INDEX(H$5:H$64,MATCH($E27,$A$5:$A$64,0))="x"),H$4&amp;"  ","")&amp;IF(AND(I27="x",INDEX(I$5:I$64,MATCH($E27,$A$5:$A$64,0))="x"),I$4&amp;"  ","")&amp;IF(AND(J27="x",INDEX(J$5:J$64,MATCH($E27,$A$5:$A$64,0))="x"),J$4&amp;"  ","")&amp;IF(AND(K27="x",INDEX(K$5:K$64,MATCH($E27,$A$5:$A$64,0))="x"),K$4&amp;"  ","")&amp;IF(AND(L27="x",INDEX(L$5:L$64,MATCH($E27,$A$5:$A$64,0))="x"),L$4&amp;"  ","")&amp;IF(AND(M27="x",INDEX(M$5:M$64,MATCH($E27,$A$5:$A$64,0))="x"),M$4&amp;"  ","")&amp;IF(AND(N27="x",INDEX(N$5:N$64,MATCH($E27,$A$5:$A$64,0))="x"),N$4&amp;"  ","")&amp;IF(AND(O27="x",INDEX(O$5:O$64,MATCH($E27,$A$5:$A$64,0))="x"),O$4&amp;"  ","")&amp;IF(AND(P27="x",INDEX(P$5:P$64,MATCH($E27,$A$5:$A$64,0))="x"),P$4&amp;"  ","")="","Geen gezamenlijk moment",IF(AND(G27="x",INDEX(G$5:G$64,MATCH($E27,$A$5:$A$64,0))="x"),G$4&amp;"  ","")&amp;IF(AND(H27="x",INDEX(H$5:H$64,MATCH($E27,$A$5:$A$64,0))="x"),H$4&amp;"  ","")&amp;IF(AND(I27="x",INDEX(I$5:I$64,MATCH($E27,$A$5:$A$64,0))="x"),I$4&amp;"  ","")&amp;IF(AND(J27="x",INDEX(J$5:J$64,MATCH($E27,$A$5:$A$64,0))="x"),J$4&amp;"  ","")&amp;IF(AND(K27="x",INDEX(K$5:K$64,MATCH($E27,$A$5:$A$64,0))="x"),K$4&amp;"  ","")&amp;IF(AND(L27="x",INDEX(L$5:L$64,MATCH($E27,$A$5:$A$64,0))="x"),L$4&amp;"  ","")&amp;IF(AND(M27="x",INDEX(M$5:M$64,MATCH($E27,$A$5:$A$64,0))="x"),M$4&amp;"  ","")&amp;IF(AND(N27="x",INDEX(N$5:N$64,MATCH($E27,$A$5:$A$64,0))="x"),N$4&amp;"  ","")&amp;IF(AND(O27="x",INDEX(O$5:O$64,MATCH($E27,$A$5:$A$64,0))="x"),O$4&amp;"  ","")&amp;IF(AND(P27="x",INDEX(P$5:P$64,MATCH($E27,$A$5:$A$64,0))="x"),P$4&amp;"  ","")),""))</f>
        <v/>
      </c>
    </row>
    <row r="28" customFormat="false" ht="15" hidden="false" customHeight="false" outlineLevel="0" collapsed="false">
      <c r="A28" s="17" t="s">
        <v>103</v>
      </c>
      <c r="B28" s="15" t="s">
        <v>77</v>
      </c>
      <c r="C28" s="15" t="n">
        <v>6</v>
      </c>
      <c r="D28" s="15"/>
      <c r="E28" s="17"/>
      <c r="F28" s="17"/>
      <c r="G28" s="15"/>
      <c r="H28" s="15"/>
      <c r="I28" s="15"/>
      <c r="J28" s="15" t="s">
        <v>79</v>
      </c>
      <c r="K28" s="15"/>
      <c r="L28" s="15"/>
      <c r="M28" s="15"/>
      <c r="N28" s="15" t="s">
        <v>79</v>
      </c>
      <c r="O28" s="15" t="s">
        <v>79</v>
      </c>
      <c r="P28" s="15"/>
      <c r="Q28" s="18" t="n">
        <f aca="false">IF($A28="","",COUNTIF(G28:P28,"x"))</f>
        <v>3</v>
      </c>
      <c r="R28" s="18" t="str">
        <f aca="false">IF($A28="","",IFERROR(INDEX(Groepen!$A$5:$A$34,MATCH($A28,Groepen!$F$5:$F$34,0)),IFERROR(INDEX(Groepen!$A$5:$A$34,MATCH($A28,Groepen!$G$5:$G$34,0)),IFERROR(INDEX(Groepen!$A$5:$A$34,MATCH($A28,Groepen!$H$5:$H$34,0)),IFERROR(INDEX(Groepen!$A$5:$A$34,MATCH($A28,Groepen!$I$5:$I$34,0)),IFERROR(INDEX(Groepen!$A$5:$A$34,MATCH($A28,Groepen!$J$5:$J$34,0)),IFERROR(INDEX(Groepen!$A$5:$A$34,MATCH($A28,Groepen!$K$5:$K$34,0)),IFERROR(INDEX(Groepen!$A$5:$A$34,MATCH($A28,Groepen!$L$5:$L$34,0)),IFERROR(INDEX(Groepen!$A$5:$A$34,MATCH($A28,Groepen!$M$5:$M$34,0)),"")))))))))</f>
        <v/>
      </c>
      <c r="S28" s="19" t="str">
        <f aca="false">IF($A28="","",IF(COUNTIF(Groepen!$F$5:$M$34,$A28)=0,"Nog niet ingedeeld",IF(COUNTIF(Groepen!$F$5:$M$34,$A28)&gt;1,"Dubbel ingedeeld","Ingedeeld")))</f>
        <v>Nog niet ingedeeld</v>
      </c>
      <c r="T28" s="18" t="str">
        <f aca="false">IF(OR($A28="",$E28=""),"",IFERROR(SUMPRODUCT((G28:P28="x")*(INDEX($G$5:$P$64,MATCH($E28,$A$5:$A$64,0),0)="x")),"Buddy niet gevonden"))</f>
        <v/>
      </c>
      <c r="U28" s="8" t="str">
        <f aca="false">IF(OR($A28="",$E28=""),"",IFERROR(IF(IF(AND(G28="x",INDEX(G$5:G$64,MATCH($E28,$A$5:$A$64,0))="x"),G$4&amp;"  ","")&amp;IF(AND(H28="x",INDEX(H$5:H$64,MATCH($E28,$A$5:$A$64,0))="x"),H$4&amp;"  ","")&amp;IF(AND(I28="x",INDEX(I$5:I$64,MATCH($E28,$A$5:$A$64,0))="x"),I$4&amp;"  ","")&amp;IF(AND(J28="x",INDEX(J$5:J$64,MATCH($E28,$A$5:$A$64,0))="x"),J$4&amp;"  ","")&amp;IF(AND(K28="x",INDEX(K$5:K$64,MATCH($E28,$A$5:$A$64,0))="x"),K$4&amp;"  ","")&amp;IF(AND(L28="x",INDEX(L$5:L$64,MATCH($E28,$A$5:$A$64,0))="x"),L$4&amp;"  ","")&amp;IF(AND(M28="x",INDEX(M$5:M$64,MATCH($E28,$A$5:$A$64,0))="x"),M$4&amp;"  ","")&amp;IF(AND(N28="x",INDEX(N$5:N$64,MATCH($E28,$A$5:$A$64,0))="x"),N$4&amp;"  ","")&amp;IF(AND(O28="x",INDEX(O$5:O$64,MATCH($E28,$A$5:$A$64,0))="x"),O$4&amp;"  ","")&amp;IF(AND(P28="x",INDEX(P$5:P$64,MATCH($E28,$A$5:$A$64,0))="x"),P$4&amp;"  ","")="","Geen gezamenlijk moment",IF(AND(G28="x",INDEX(G$5:G$64,MATCH($E28,$A$5:$A$64,0))="x"),G$4&amp;"  ","")&amp;IF(AND(H28="x",INDEX(H$5:H$64,MATCH($E28,$A$5:$A$64,0))="x"),H$4&amp;"  ","")&amp;IF(AND(I28="x",INDEX(I$5:I$64,MATCH($E28,$A$5:$A$64,0))="x"),I$4&amp;"  ","")&amp;IF(AND(J28="x",INDEX(J$5:J$64,MATCH($E28,$A$5:$A$64,0))="x"),J$4&amp;"  ","")&amp;IF(AND(K28="x",INDEX(K$5:K$64,MATCH($E28,$A$5:$A$64,0))="x"),K$4&amp;"  ","")&amp;IF(AND(L28="x",INDEX(L$5:L$64,MATCH($E28,$A$5:$A$64,0))="x"),L$4&amp;"  ","")&amp;IF(AND(M28="x",INDEX(M$5:M$64,MATCH($E28,$A$5:$A$64,0))="x"),M$4&amp;"  ","")&amp;IF(AND(N28="x",INDEX(N$5:N$64,MATCH($E28,$A$5:$A$64,0))="x"),N$4&amp;"  ","")&amp;IF(AND(O28="x",INDEX(O$5:O$64,MATCH($E28,$A$5:$A$64,0))="x"),O$4&amp;"  ","")&amp;IF(AND(P28="x",INDEX(P$5:P$64,MATCH($E28,$A$5:$A$64,0))="x"),P$4&amp;"  ","")),""))</f>
        <v/>
      </c>
    </row>
    <row r="29" customFormat="false" ht="15" hidden="false" customHeight="false" outlineLevel="0" collapsed="false">
      <c r="A29" s="17" t="s">
        <v>104</v>
      </c>
      <c r="B29" s="15" t="s">
        <v>105</v>
      </c>
      <c r="C29" s="15"/>
      <c r="D29" s="15" t="s">
        <v>55</v>
      </c>
      <c r="E29" s="17" t="s">
        <v>106</v>
      </c>
      <c r="F29" s="17"/>
      <c r="G29" s="15"/>
      <c r="H29" s="15"/>
      <c r="I29" s="15"/>
      <c r="J29" s="15"/>
      <c r="K29" s="15"/>
      <c r="L29" s="15" t="s">
        <v>79</v>
      </c>
      <c r="M29" s="15" t="s">
        <v>79</v>
      </c>
      <c r="N29" s="15"/>
      <c r="O29" s="15"/>
      <c r="P29" s="15"/>
      <c r="Q29" s="18" t="n">
        <f aca="false">IF($A29="","",COUNTIF(G29:P29,"x"))</f>
        <v>2</v>
      </c>
      <c r="R29" s="18" t="str">
        <f aca="false">IF($A29="","",IFERROR(INDEX(Groepen!$A$5:$A$34,MATCH($A29,Groepen!$F$5:$F$34,0)),IFERROR(INDEX(Groepen!$A$5:$A$34,MATCH($A29,Groepen!$G$5:$G$34,0)),IFERROR(INDEX(Groepen!$A$5:$A$34,MATCH($A29,Groepen!$H$5:$H$34,0)),IFERROR(INDEX(Groepen!$A$5:$A$34,MATCH($A29,Groepen!$I$5:$I$34,0)),IFERROR(INDEX(Groepen!$A$5:$A$34,MATCH($A29,Groepen!$J$5:$J$34,0)),IFERROR(INDEX(Groepen!$A$5:$A$34,MATCH($A29,Groepen!$K$5:$K$34,0)),IFERROR(INDEX(Groepen!$A$5:$A$34,MATCH($A29,Groepen!$L$5:$L$34,0)),IFERROR(INDEX(Groepen!$A$5:$A$34,MATCH($A29,Groepen!$M$5:$M$34,0)),"")))))))))</f>
        <v>D</v>
      </c>
      <c r="S29" s="19" t="str">
        <f aca="false">IF($A29="","",IF(COUNTIF(Groepen!$F$5:$M$34,$A29)=0,"Nog niet ingedeeld",IF(COUNTIF(Groepen!$F$5:$M$34,$A29)&gt;1,"Dubbel ingedeeld","Ingedeeld")))</f>
        <v>Ingedeeld</v>
      </c>
      <c r="T29" s="18" t="n">
        <f aca="false">IF(OR($A29="",$E29=""),"",IFERROR(SUMPRODUCT((G29:P29="x")*(INDEX($G$5:$P$64,MATCH($E29,$A$5:$A$64,0),0)="x")),"Buddy niet gevonden"))</f>
        <v>1</v>
      </c>
      <c r="U29" s="8" t="str">
        <f aca="false">IF(OR($A29="",$E29=""),"",IFERROR(IF(IF(AND(G29="x",INDEX(G$5:G$64,MATCH($E29,$A$5:$A$64,0))="x"),G$4&amp;"  ","")&amp;IF(AND(H29="x",INDEX(H$5:H$64,MATCH($E29,$A$5:$A$64,0))="x"),H$4&amp;"  ","")&amp;IF(AND(I29="x",INDEX(I$5:I$64,MATCH($E29,$A$5:$A$64,0))="x"),I$4&amp;"  ","")&amp;IF(AND(J29="x",INDEX(J$5:J$64,MATCH($E29,$A$5:$A$64,0))="x"),J$4&amp;"  ","")&amp;IF(AND(K29="x",INDEX(K$5:K$64,MATCH($E29,$A$5:$A$64,0))="x"),K$4&amp;"  ","")&amp;IF(AND(L29="x",INDEX(L$5:L$64,MATCH($E29,$A$5:$A$64,0))="x"),L$4&amp;"  ","")&amp;IF(AND(M29="x",INDEX(M$5:M$64,MATCH($E29,$A$5:$A$64,0))="x"),M$4&amp;"  ","")&amp;IF(AND(N29="x",INDEX(N$5:N$64,MATCH($E29,$A$5:$A$64,0))="x"),N$4&amp;"  ","")&amp;IF(AND(O29="x",INDEX(O$5:O$64,MATCH($E29,$A$5:$A$64,0))="x"),O$4&amp;"  ","")&amp;IF(AND(P29="x",INDEX(P$5:P$64,MATCH($E29,$A$5:$A$64,0))="x"),P$4&amp;"  ","")="","Geen gezamenlijk moment",IF(AND(G29="x",INDEX(G$5:G$64,MATCH($E29,$A$5:$A$64,0))="x"),G$4&amp;"  ","")&amp;IF(AND(H29="x",INDEX(H$5:H$64,MATCH($E29,$A$5:$A$64,0))="x"),H$4&amp;"  ","")&amp;IF(AND(I29="x",INDEX(I$5:I$64,MATCH($E29,$A$5:$A$64,0))="x"),I$4&amp;"  ","")&amp;IF(AND(J29="x",INDEX(J$5:J$64,MATCH($E29,$A$5:$A$64,0))="x"),J$4&amp;"  ","")&amp;IF(AND(K29="x",INDEX(K$5:K$64,MATCH($E29,$A$5:$A$64,0))="x"),K$4&amp;"  ","")&amp;IF(AND(L29="x",INDEX(L$5:L$64,MATCH($E29,$A$5:$A$64,0))="x"),L$4&amp;"  ","")&amp;IF(AND(M29="x",INDEX(M$5:M$64,MATCH($E29,$A$5:$A$64,0))="x"),M$4&amp;"  ","")&amp;IF(AND(N29="x",INDEX(N$5:N$64,MATCH($E29,$A$5:$A$64,0))="x"),N$4&amp;"  ","")&amp;IF(AND(O29="x",INDEX(O$5:O$64,MATCH($E29,$A$5:$A$64,0))="x"),O$4&amp;"  ","")&amp;IF(AND(P29="x",INDEX(P$5:P$64,MATCH($E29,$A$5:$A$64,0))="x"),P$4&amp;"  ","")),""))</f>
        <v>Wo 15:00  </v>
      </c>
    </row>
    <row r="30" customFormat="false" ht="15" hidden="false" customHeight="false" outlineLevel="0" collapsed="false">
      <c r="A30" s="17" t="s">
        <v>106</v>
      </c>
      <c r="B30" s="15" t="s">
        <v>105</v>
      </c>
      <c r="C30" s="15"/>
      <c r="D30" s="15" t="s">
        <v>55</v>
      </c>
      <c r="E30" s="17" t="s">
        <v>104</v>
      </c>
      <c r="F30" s="17"/>
      <c r="G30" s="15"/>
      <c r="H30" s="15"/>
      <c r="I30" s="15"/>
      <c r="J30" s="15"/>
      <c r="K30" s="15"/>
      <c r="L30" s="15" t="s">
        <v>79</v>
      </c>
      <c r="M30" s="15"/>
      <c r="N30" s="15"/>
      <c r="O30" s="15" t="s">
        <v>79</v>
      </c>
      <c r="P30" s="15"/>
      <c r="Q30" s="18" t="n">
        <f aca="false">IF($A30="","",COUNTIF(G30:P30,"x"))</f>
        <v>2</v>
      </c>
      <c r="R30" s="18" t="str">
        <f aca="false">IF($A30="","",IFERROR(INDEX(Groepen!$A$5:$A$34,MATCH($A30,Groepen!$F$5:$F$34,0)),IFERROR(INDEX(Groepen!$A$5:$A$34,MATCH($A30,Groepen!$G$5:$G$34,0)),IFERROR(INDEX(Groepen!$A$5:$A$34,MATCH($A30,Groepen!$H$5:$H$34,0)),IFERROR(INDEX(Groepen!$A$5:$A$34,MATCH($A30,Groepen!$I$5:$I$34,0)),IFERROR(INDEX(Groepen!$A$5:$A$34,MATCH($A30,Groepen!$J$5:$J$34,0)),IFERROR(INDEX(Groepen!$A$5:$A$34,MATCH($A30,Groepen!$K$5:$K$34,0)),IFERROR(INDEX(Groepen!$A$5:$A$34,MATCH($A30,Groepen!$L$5:$L$34,0)),IFERROR(INDEX(Groepen!$A$5:$A$34,MATCH($A30,Groepen!$M$5:$M$34,0)),"")))))))))</f>
        <v>D</v>
      </c>
      <c r="S30" s="19" t="str">
        <f aca="false">IF($A30="","",IF(COUNTIF(Groepen!$F$5:$M$34,$A30)=0,"Nog niet ingedeeld",IF(COUNTIF(Groepen!$F$5:$M$34,$A30)&gt;1,"Dubbel ingedeeld","Ingedeeld")))</f>
        <v>Ingedeeld</v>
      </c>
      <c r="T30" s="18" t="n">
        <f aca="false">IF(OR($A30="",$E30=""),"",IFERROR(SUMPRODUCT((G30:P30="x")*(INDEX($G$5:$P$64,MATCH($E30,$A$5:$A$64,0),0)="x")),"Buddy niet gevonden"))</f>
        <v>1</v>
      </c>
      <c r="U30" s="8" t="str">
        <f aca="false">IF(OR($A30="",$E30=""),"",IFERROR(IF(IF(AND(G30="x",INDEX(G$5:G$64,MATCH($E30,$A$5:$A$64,0))="x"),G$4&amp;"  ","")&amp;IF(AND(H30="x",INDEX(H$5:H$64,MATCH($E30,$A$5:$A$64,0))="x"),H$4&amp;"  ","")&amp;IF(AND(I30="x",INDEX(I$5:I$64,MATCH($E30,$A$5:$A$64,0))="x"),I$4&amp;"  ","")&amp;IF(AND(J30="x",INDEX(J$5:J$64,MATCH($E30,$A$5:$A$64,0))="x"),J$4&amp;"  ","")&amp;IF(AND(K30="x",INDEX(K$5:K$64,MATCH($E30,$A$5:$A$64,0))="x"),K$4&amp;"  ","")&amp;IF(AND(L30="x",INDEX(L$5:L$64,MATCH($E30,$A$5:$A$64,0))="x"),L$4&amp;"  ","")&amp;IF(AND(M30="x",INDEX(M$5:M$64,MATCH($E30,$A$5:$A$64,0))="x"),M$4&amp;"  ","")&amp;IF(AND(N30="x",INDEX(N$5:N$64,MATCH($E30,$A$5:$A$64,0))="x"),N$4&amp;"  ","")&amp;IF(AND(O30="x",INDEX(O$5:O$64,MATCH($E30,$A$5:$A$64,0))="x"),O$4&amp;"  ","")&amp;IF(AND(P30="x",INDEX(P$5:P$64,MATCH($E30,$A$5:$A$64,0))="x"),P$4&amp;"  ","")="","Geen gezamenlijk moment",IF(AND(G30="x",INDEX(G$5:G$64,MATCH($E30,$A$5:$A$64,0))="x"),G$4&amp;"  ","")&amp;IF(AND(H30="x",INDEX(H$5:H$64,MATCH($E30,$A$5:$A$64,0))="x"),H$4&amp;"  ","")&amp;IF(AND(I30="x",INDEX(I$5:I$64,MATCH($E30,$A$5:$A$64,0))="x"),I$4&amp;"  ","")&amp;IF(AND(J30="x",INDEX(J$5:J$64,MATCH($E30,$A$5:$A$64,0))="x"),J$4&amp;"  ","")&amp;IF(AND(K30="x",INDEX(K$5:K$64,MATCH($E30,$A$5:$A$64,0))="x"),K$4&amp;"  ","")&amp;IF(AND(L30="x",INDEX(L$5:L$64,MATCH($E30,$A$5:$A$64,0))="x"),L$4&amp;"  ","")&amp;IF(AND(M30="x",INDEX(M$5:M$64,MATCH($E30,$A$5:$A$64,0))="x"),M$4&amp;"  ","")&amp;IF(AND(N30="x",INDEX(N$5:N$64,MATCH($E30,$A$5:$A$64,0))="x"),N$4&amp;"  ","")&amp;IF(AND(O30="x",INDEX(O$5:O$64,MATCH($E30,$A$5:$A$64,0))="x"),O$4&amp;"  ","")&amp;IF(AND(P30="x",INDEX(P$5:P$64,MATCH($E30,$A$5:$A$64,0))="x"),P$4&amp;"  ","")),""))</f>
        <v>Wo 15:00  </v>
      </c>
    </row>
    <row r="31" customFormat="false" ht="15" hidden="false" customHeight="false" outlineLevel="0" collapsed="false">
      <c r="A31" s="17" t="s">
        <v>107</v>
      </c>
      <c r="B31" s="15" t="s">
        <v>105</v>
      </c>
      <c r="C31" s="15"/>
      <c r="D31" s="15" t="s">
        <v>55</v>
      </c>
      <c r="E31" s="17"/>
      <c r="F31" s="17"/>
      <c r="G31" s="15"/>
      <c r="H31" s="15"/>
      <c r="I31" s="15"/>
      <c r="J31" s="15"/>
      <c r="K31" s="15"/>
      <c r="L31" s="15" t="s">
        <v>79</v>
      </c>
      <c r="M31" s="15" t="s">
        <v>79</v>
      </c>
      <c r="N31" s="15"/>
      <c r="O31" s="15"/>
      <c r="P31" s="15"/>
      <c r="Q31" s="18" t="n">
        <f aca="false">IF($A31="","",COUNTIF(G31:P31,"x"))</f>
        <v>2</v>
      </c>
      <c r="R31" s="18" t="str">
        <f aca="false">IF($A31="","",IFERROR(INDEX(Groepen!$A$5:$A$34,MATCH($A31,Groepen!$F$5:$F$34,0)),IFERROR(INDEX(Groepen!$A$5:$A$34,MATCH($A31,Groepen!$G$5:$G$34,0)),IFERROR(INDEX(Groepen!$A$5:$A$34,MATCH($A31,Groepen!$H$5:$H$34,0)),IFERROR(INDEX(Groepen!$A$5:$A$34,MATCH($A31,Groepen!$I$5:$I$34,0)),IFERROR(INDEX(Groepen!$A$5:$A$34,MATCH($A31,Groepen!$J$5:$J$34,0)),IFERROR(INDEX(Groepen!$A$5:$A$34,MATCH($A31,Groepen!$K$5:$K$34,0)),IFERROR(INDEX(Groepen!$A$5:$A$34,MATCH($A31,Groepen!$L$5:$L$34,0)),IFERROR(INDEX(Groepen!$A$5:$A$34,MATCH($A31,Groepen!$M$5:$M$34,0)),"")))))))))</f>
        <v>D</v>
      </c>
      <c r="S31" s="19" t="str">
        <f aca="false">IF($A31="","",IF(COUNTIF(Groepen!$F$5:$M$34,$A31)=0,"Nog niet ingedeeld",IF(COUNTIF(Groepen!$F$5:$M$34,$A31)&gt;1,"Dubbel ingedeeld","Ingedeeld")))</f>
        <v>Ingedeeld</v>
      </c>
      <c r="T31" s="18" t="str">
        <f aca="false">IF(OR($A31="",$E31=""),"",IFERROR(SUMPRODUCT((G31:P31="x")*(INDEX($G$5:$P$64,MATCH($E31,$A$5:$A$64,0),0)="x")),"Buddy niet gevonden"))</f>
        <v/>
      </c>
      <c r="U31" s="8" t="str">
        <f aca="false">IF(OR($A31="",$E31=""),"",IFERROR(IF(IF(AND(G31="x",INDEX(G$5:G$64,MATCH($E31,$A$5:$A$64,0))="x"),G$4&amp;"  ","")&amp;IF(AND(H31="x",INDEX(H$5:H$64,MATCH($E31,$A$5:$A$64,0))="x"),H$4&amp;"  ","")&amp;IF(AND(I31="x",INDEX(I$5:I$64,MATCH($E31,$A$5:$A$64,0))="x"),I$4&amp;"  ","")&amp;IF(AND(J31="x",INDEX(J$5:J$64,MATCH($E31,$A$5:$A$64,0))="x"),J$4&amp;"  ","")&amp;IF(AND(K31="x",INDEX(K$5:K$64,MATCH($E31,$A$5:$A$64,0))="x"),K$4&amp;"  ","")&amp;IF(AND(L31="x",INDEX(L$5:L$64,MATCH($E31,$A$5:$A$64,0))="x"),L$4&amp;"  ","")&amp;IF(AND(M31="x",INDEX(M$5:M$64,MATCH($E31,$A$5:$A$64,0))="x"),M$4&amp;"  ","")&amp;IF(AND(N31="x",INDEX(N$5:N$64,MATCH($E31,$A$5:$A$64,0))="x"),N$4&amp;"  ","")&amp;IF(AND(O31="x",INDEX(O$5:O$64,MATCH($E31,$A$5:$A$64,0))="x"),O$4&amp;"  ","")&amp;IF(AND(P31="x",INDEX(P$5:P$64,MATCH($E31,$A$5:$A$64,0))="x"),P$4&amp;"  ","")="","Geen gezamenlijk moment",IF(AND(G31="x",INDEX(G$5:G$64,MATCH($E31,$A$5:$A$64,0))="x"),G$4&amp;"  ","")&amp;IF(AND(H31="x",INDEX(H$5:H$64,MATCH($E31,$A$5:$A$64,0))="x"),H$4&amp;"  ","")&amp;IF(AND(I31="x",INDEX(I$5:I$64,MATCH($E31,$A$5:$A$64,0))="x"),I$4&amp;"  ","")&amp;IF(AND(J31="x",INDEX(J$5:J$64,MATCH($E31,$A$5:$A$64,0))="x"),J$4&amp;"  ","")&amp;IF(AND(K31="x",INDEX(K$5:K$64,MATCH($E31,$A$5:$A$64,0))="x"),K$4&amp;"  ","")&amp;IF(AND(L31="x",INDEX(L$5:L$64,MATCH($E31,$A$5:$A$64,0))="x"),L$4&amp;"  ","")&amp;IF(AND(M31="x",INDEX(M$5:M$64,MATCH($E31,$A$5:$A$64,0))="x"),M$4&amp;"  ","")&amp;IF(AND(N31="x",INDEX(N$5:N$64,MATCH($E31,$A$5:$A$64,0))="x"),N$4&amp;"  ","")&amp;IF(AND(O31="x",INDEX(O$5:O$64,MATCH($E31,$A$5:$A$64,0))="x"),O$4&amp;"  ","")&amp;IF(AND(P31="x",INDEX(P$5:P$64,MATCH($E31,$A$5:$A$64,0))="x"),P$4&amp;"  ","")),""))</f>
        <v/>
      </c>
    </row>
    <row r="32" customFormat="false" ht="15" hidden="false" customHeight="false" outlineLevel="0" collapsed="false">
      <c r="A32" s="17" t="s">
        <v>108</v>
      </c>
      <c r="B32" s="15" t="s">
        <v>105</v>
      </c>
      <c r="C32" s="15"/>
      <c r="D32" s="15" t="s">
        <v>58</v>
      </c>
      <c r="E32" s="17"/>
      <c r="F32" s="17"/>
      <c r="G32" s="15"/>
      <c r="H32" s="15"/>
      <c r="I32" s="15"/>
      <c r="J32" s="15"/>
      <c r="K32" s="15"/>
      <c r="L32" s="15" t="s">
        <v>79</v>
      </c>
      <c r="M32" s="15"/>
      <c r="N32" s="15"/>
      <c r="O32" s="15" t="s">
        <v>79</v>
      </c>
      <c r="P32" s="15"/>
      <c r="Q32" s="18" t="n">
        <f aca="false">IF($A32="","",COUNTIF(G32:P32,"x"))</f>
        <v>2</v>
      </c>
      <c r="R32" s="18" t="str">
        <f aca="false">IF($A32="","",IFERROR(INDEX(Groepen!$A$5:$A$34,MATCH($A32,Groepen!$F$5:$F$34,0)),IFERROR(INDEX(Groepen!$A$5:$A$34,MATCH($A32,Groepen!$G$5:$G$34,0)),IFERROR(INDEX(Groepen!$A$5:$A$34,MATCH($A32,Groepen!$H$5:$H$34,0)),IFERROR(INDEX(Groepen!$A$5:$A$34,MATCH($A32,Groepen!$I$5:$I$34,0)),IFERROR(INDEX(Groepen!$A$5:$A$34,MATCH($A32,Groepen!$J$5:$J$34,0)),IFERROR(INDEX(Groepen!$A$5:$A$34,MATCH($A32,Groepen!$K$5:$K$34,0)),IFERROR(INDEX(Groepen!$A$5:$A$34,MATCH($A32,Groepen!$L$5:$L$34,0)),IFERROR(INDEX(Groepen!$A$5:$A$34,MATCH($A32,Groepen!$M$5:$M$34,0)),"")))))))))</f>
        <v>E</v>
      </c>
      <c r="S32" s="19" t="str">
        <f aca="false">IF($A32="","",IF(COUNTIF(Groepen!$F$5:$M$34,$A32)=0,"Nog niet ingedeeld",IF(COUNTIF(Groepen!$F$5:$M$34,$A32)&gt;1,"Dubbel ingedeeld","Ingedeeld")))</f>
        <v>Ingedeeld</v>
      </c>
      <c r="T32" s="18" t="str">
        <f aca="false">IF(OR($A32="",$E32=""),"",IFERROR(SUMPRODUCT((G32:P32="x")*(INDEX($G$5:$P$64,MATCH($E32,$A$5:$A$64,0),0)="x")),"Buddy niet gevonden"))</f>
        <v/>
      </c>
      <c r="U32" s="8" t="str">
        <f aca="false">IF(OR($A32="",$E32=""),"",IFERROR(IF(IF(AND(G32="x",INDEX(G$5:G$64,MATCH($E32,$A$5:$A$64,0))="x"),G$4&amp;"  ","")&amp;IF(AND(H32="x",INDEX(H$5:H$64,MATCH($E32,$A$5:$A$64,0))="x"),H$4&amp;"  ","")&amp;IF(AND(I32="x",INDEX(I$5:I$64,MATCH($E32,$A$5:$A$64,0))="x"),I$4&amp;"  ","")&amp;IF(AND(J32="x",INDEX(J$5:J$64,MATCH($E32,$A$5:$A$64,0))="x"),J$4&amp;"  ","")&amp;IF(AND(K32="x",INDEX(K$5:K$64,MATCH($E32,$A$5:$A$64,0))="x"),K$4&amp;"  ","")&amp;IF(AND(L32="x",INDEX(L$5:L$64,MATCH($E32,$A$5:$A$64,0))="x"),L$4&amp;"  ","")&amp;IF(AND(M32="x",INDEX(M$5:M$64,MATCH($E32,$A$5:$A$64,0))="x"),M$4&amp;"  ","")&amp;IF(AND(N32="x",INDEX(N$5:N$64,MATCH($E32,$A$5:$A$64,0))="x"),N$4&amp;"  ","")&amp;IF(AND(O32="x",INDEX(O$5:O$64,MATCH($E32,$A$5:$A$64,0))="x"),O$4&amp;"  ","")&amp;IF(AND(P32="x",INDEX(P$5:P$64,MATCH($E32,$A$5:$A$64,0))="x"),P$4&amp;"  ","")="","Geen gezamenlijk moment",IF(AND(G32="x",INDEX(G$5:G$64,MATCH($E32,$A$5:$A$64,0))="x"),G$4&amp;"  ","")&amp;IF(AND(H32="x",INDEX(H$5:H$64,MATCH($E32,$A$5:$A$64,0))="x"),H$4&amp;"  ","")&amp;IF(AND(I32="x",INDEX(I$5:I$64,MATCH($E32,$A$5:$A$64,0))="x"),I$4&amp;"  ","")&amp;IF(AND(J32="x",INDEX(J$5:J$64,MATCH($E32,$A$5:$A$64,0))="x"),J$4&amp;"  ","")&amp;IF(AND(K32="x",INDEX(K$5:K$64,MATCH($E32,$A$5:$A$64,0))="x"),K$4&amp;"  ","")&amp;IF(AND(L32="x",INDEX(L$5:L$64,MATCH($E32,$A$5:$A$64,0))="x"),L$4&amp;"  ","")&amp;IF(AND(M32="x",INDEX(M$5:M$64,MATCH($E32,$A$5:$A$64,0))="x"),M$4&amp;"  ","")&amp;IF(AND(N32="x",INDEX(N$5:N$64,MATCH($E32,$A$5:$A$64,0))="x"),N$4&amp;"  ","")&amp;IF(AND(O32="x",INDEX(O$5:O$64,MATCH($E32,$A$5:$A$64,0))="x"),O$4&amp;"  ","")&amp;IF(AND(P32="x",INDEX(P$5:P$64,MATCH($E32,$A$5:$A$64,0))="x"),P$4&amp;"  ","")),""))</f>
        <v/>
      </c>
    </row>
    <row r="33" customFormat="false" ht="15" hidden="false" customHeight="false" outlineLevel="0" collapsed="false">
      <c r="A33" s="17" t="s">
        <v>109</v>
      </c>
      <c r="B33" s="15" t="s">
        <v>105</v>
      </c>
      <c r="C33" s="15"/>
      <c r="D33" s="15" t="s">
        <v>58</v>
      </c>
      <c r="E33" s="17"/>
      <c r="F33" s="17"/>
      <c r="G33" s="15"/>
      <c r="H33" s="15"/>
      <c r="I33" s="15"/>
      <c r="J33" s="15"/>
      <c r="K33" s="15"/>
      <c r="L33" s="15" t="s">
        <v>79</v>
      </c>
      <c r="M33" s="15"/>
      <c r="N33" s="15"/>
      <c r="O33" s="15" t="s">
        <v>79</v>
      </c>
      <c r="P33" s="15"/>
      <c r="Q33" s="18" t="n">
        <f aca="false">IF($A33="","",COUNTIF(G33:P33,"x"))</f>
        <v>2</v>
      </c>
      <c r="R33" s="18" t="str">
        <f aca="false">IF($A33="","",IFERROR(INDEX(Groepen!$A$5:$A$34,MATCH($A33,Groepen!$F$5:$F$34,0)),IFERROR(INDEX(Groepen!$A$5:$A$34,MATCH($A33,Groepen!$G$5:$G$34,0)),IFERROR(INDEX(Groepen!$A$5:$A$34,MATCH($A33,Groepen!$H$5:$H$34,0)),IFERROR(INDEX(Groepen!$A$5:$A$34,MATCH($A33,Groepen!$I$5:$I$34,0)),IFERROR(INDEX(Groepen!$A$5:$A$34,MATCH($A33,Groepen!$J$5:$J$34,0)),IFERROR(INDEX(Groepen!$A$5:$A$34,MATCH($A33,Groepen!$K$5:$K$34,0)),IFERROR(INDEX(Groepen!$A$5:$A$34,MATCH($A33,Groepen!$L$5:$L$34,0)),IFERROR(INDEX(Groepen!$A$5:$A$34,MATCH($A33,Groepen!$M$5:$M$34,0)),"")))))))))</f>
        <v>E</v>
      </c>
      <c r="S33" s="19" t="str">
        <f aca="false">IF($A33="","",IF(COUNTIF(Groepen!$F$5:$M$34,$A33)=0,"Nog niet ingedeeld",IF(COUNTIF(Groepen!$F$5:$M$34,$A33)&gt;1,"Dubbel ingedeeld","Ingedeeld")))</f>
        <v>Ingedeeld</v>
      </c>
      <c r="T33" s="18" t="str">
        <f aca="false">IF(OR($A33="",$E33=""),"",IFERROR(SUMPRODUCT((G33:P33="x")*(INDEX($G$5:$P$64,MATCH($E33,$A$5:$A$64,0),0)="x")),"Buddy niet gevonden"))</f>
        <v/>
      </c>
      <c r="U33" s="8" t="str">
        <f aca="false">IF(OR($A33="",$E33=""),"",IFERROR(IF(IF(AND(G33="x",INDEX(G$5:G$64,MATCH($E33,$A$5:$A$64,0))="x"),G$4&amp;"  ","")&amp;IF(AND(H33="x",INDEX(H$5:H$64,MATCH($E33,$A$5:$A$64,0))="x"),H$4&amp;"  ","")&amp;IF(AND(I33="x",INDEX(I$5:I$64,MATCH($E33,$A$5:$A$64,0))="x"),I$4&amp;"  ","")&amp;IF(AND(J33="x",INDEX(J$5:J$64,MATCH($E33,$A$5:$A$64,0))="x"),J$4&amp;"  ","")&amp;IF(AND(K33="x",INDEX(K$5:K$64,MATCH($E33,$A$5:$A$64,0))="x"),K$4&amp;"  ","")&amp;IF(AND(L33="x",INDEX(L$5:L$64,MATCH($E33,$A$5:$A$64,0))="x"),L$4&amp;"  ","")&amp;IF(AND(M33="x",INDEX(M$5:M$64,MATCH($E33,$A$5:$A$64,0))="x"),M$4&amp;"  ","")&amp;IF(AND(N33="x",INDEX(N$5:N$64,MATCH($E33,$A$5:$A$64,0))="x"),N$4&amp;"  ","")&amp;IF(AND(O33="x",INDEX(O$5:O$64,MATCH($E33,$A$5:$A$64,0))="x"),O$4&amp;"  ","")&amp;IF(AND(P33="x",INDEX(P$5:P$64,MATCH($E33,$A$5:$A$64,0))="x"),P$4&amp;"  ","")="","Geen gezamenlijk moment",IF(AND(G33="x",INDEX(G$5:G$64,MATCH($E33,$A$5:$A$64,0))="x"),G$4&amp;"  ","")&amp;IF(AND(H33="x",INDEX(H$5:H$64,MATCH($E33,$A$5:$A$64,0))="x"),H$4&amp;"  ","")&amp;IF(AND(I33="x",INDEX(I$5:I$64,MATCH($E33,$A$5:$A$64,0))="x"),I$4&amp;"  ","")&amp;IF(AND(J33="x",INDEX(J$5:J$64,MATCH($E33,$A$5:$A$64,0))="x"),J$4&amp;"  ","")&amp;IF(AND(K33="x",INDEX(K$5:K$64,MATCH($E33,$A$5:$A$64,0))="x"),K$4&amp;"  ","")&amp;IF(AND(L33="x",INDEX(L$5:L$64,MATCH($E33,$A$5:$A$64,0))="x"),L$4&amp;"  ","")&amp;IF(AND(M33="x",INDEX(M$5:M$64,MATCH($E33,$A$5:$A$64,0))="x"),M$4&amp;"  ","")&amp;IF(AND(N33="x",INDEX(N$5:N$64,MATCH($E33,$A$5:$A$64,0))="x"),N$4&amp;"  ","")&amp;IF(AND(O33="x",INDEX(O$5:O$64,MATCH($E33,$A$5:$A$64,0))="x"),O$4&amp;"  ","")&amp;IF(AND(P33="x",INDEX(P$5:P$64,MATCH($E33,$A$5:$A$64,0))="x"),P$4&amp;"  ","")),""))</f>
        <v/>
      </c>
    </row>
    <row r="34" customFormat="false" ht="15" hidden="false" customHeight="false" outlineLevel="0" collapsed="false">
      <c r="A34" s="17" t="s">
        <v>110</v>
      </c>
      <c r="B34" s="15" t="s">
        <v>105</v>
      </c>
      <c r="C34" s="15"/>
      <c r="D34" s="15" t="s">
        <v>58</v>
      </c>
      <c r="E34" s="17"/>
      <c r="F34" s="17"/>
      <c r="G34" s="15"/>
      <c r="H34" s="15"/>
      <c r="I34" s="15"/>
      <c r="J34" s="15"/>
      <c r="K34" s="15"/>
      <c r="L34" s="15" t="s">
        <v>79</v>
      </c>
      <c r="M34" s="15"/>
      <c r="N34" s="15"/>
      <c r="O34" s="15" t="s">
        <v>79</v>
      </c>
      <c r="P34" s="15"/>
      <c r="Q34" s="18" t="n">
        <f aca="false">IF($A34="","",COUNTIF(G34:P34,"x"))</f>
        <v>2</v>
      </c>
      <c r="R34" s="18" t="str">
        <f aca="false">IF($A34="","",IFERROR(INDEX(Groepen!$A$5:$A$34,MATCH($A34,Groepen!$F$5:$F$34,0)),IFERROR(INDEX(Groepen!$A$5:$A$34,MATCH($A34,Groepen!$G$5:$G$34,0)),IFERROR(INDEX(Groepen!$A$5:$A$34,MATCH($A34,Groepen!$H$5:$H$34,0)),IFERROR(INDEX(Groepen!$A$5:$A$34,MATCH($A34,Groepen!$I$5:$I$34,0)),IFERROR(INDEX(Groepen!$A$5:$A$34,MATCH($A34,Groepen!$J$5:$J$34,0)),IFERROR(INDEX(Groepen!$A$5:$A$34,MATCH($A34,Groepen!$K$5:$K$34,0)),IFERROR(INDEX(Groepen!$A$5:$A$34,MATCH($A34,Groepen!$L$5:$L$34,0)),IFERROR(INDEX(Groepen!$A$5:$A$34,MATCH($A34,Groepen!$M$5:$M$34,0)),"")))))))))</f>
        <v>E</v>
      </c>
      <c r="S34" s="19" t="str">
        <f aca="false">IF($A34="","",IF(COUNTIF(Groepen!$F$5:$M$34,$A34)=0,"Nog niet ingedeeld",IF(COUNTIF(Groepen!$F$5:$M$34,$A34)&gt;1,"Dubbel ingedeeld","Ingedeeld")))</f>
        <v>Ingedeeld</v>
      </c>
      <c r="T34" s="18" t="str">
        <f aca="false">IF(OR($A34="",$E34=""),"",IFERROR(SUMPRODUCT((G34:P34="x")*(INDEX($G$5:$P$64,MATCH($E34,$A$5:$A$64,0),0)="x")),"Buddy niet gevonden"))</f>
        <v/>
      </c>
      <c r="U34" s="8" t="str">
        <f aca="false">IF(OR($A34="",$E34=""),"",IFERROR(IF(IF(AND(G34="x",INDEX(G$5:G$64,MATCH($E34,$A$5:$A$64,0))="x"),G$4&amp;"  ","")&amp;IF(AND(H34="x",INDEX(H$5:H$64,MATCH($E34,$A$5:$A$64,0))="x"),H$4&amp;"  ","")&amp;IF(AND(I34="x",INDEX(I$5:I$64,MATCH($E34,$A$5:$A$64,0))="x"),I$4&amp;"  ","")&amp;IF(AND(J34="x",INDEX(J$5:J$64,MATCH($E34,$A$5:$A$64,0))="x"),J$4&amp;"  ","")&amp;IF(AND(K34="x",INDEX(K$5:K$64,MATCH($E34,$A$5:$A$64,0))="x"),K$4&amp;"  ","")&amp;IF(AND(L34="x",INDEX(L$5:L$64,MATCH($E34,$A$5:$A$64,0))="x"),L$4&amp;"  ","")&amp;IF(AND(M34="x",INDEX(M$5:M$64,MATCH($E34,$A$5:$A$64,0))="x"),M$4&amp;"  ","")&amp;IF(AND(N34="x",INDEX(N$5:N$64,MATCH($E34,$A$5:$A$64,0))="x"),N$4&amp;"  ","")&amp;IF(AND(O34="x",INDEX(O$5:O$64,MATCH($E34,$A$5:$A$64,0))="x"),O$4&amp;"  ","")&amp;IF(AND(P34="x",INDEX(P$5:P$64,MATCH($E34,$A$5:$A$64,0))="x"),P$4&amp;"  ","")="","Geen gezamenlijk moment",IF(AND(G34="x",INDEX(G$5:G$64,MATCH($E34,$A$5:$A$64,0))="x"),G$4&amp;"  ","")&amp;IF(AND(H34="x",INDEX(H$5:H$64,MATCH($E34,$A$5:$A$64,0))="x"),H$4&amp;"  ","")&amp;IF(AND(I34="x",INDEX(I$5:I$64,MATCH($E34,$A$5:$A$64,0))="x"),I$4&amp;"  ","")&amp;IF(AND(J34="x",INDEX(J$5:J$64,MATCH($E34,$A$5:$A$64,0))="x"),J$4&amp;"  ","")&amp;IF(AND(K34="x",INDEX(K$5:K$64,MATCH($E34,$A$5:$A$64,0))="x"),K$4&amp;"  ","")&amp;IF(AND(L34="x",INDEX(L$5:L$64,MATCH($E34,$A$5:$A$64,0))="x"),L$4&amp;"  ","")&amp;IF(AND(M34="x",INDEX(M$5:M$64,MATCH($E34,$A$5:$A$64,0))="x"),M$4&amp;"  ","")&amp;IF(AND(N34="x",INDEX(N$5:N$64,MATCH($E34,$A$5:$A$64,0))="x"),N$4&amp;"  ","")&amp;IF(AND(O34="x",INDEX(O$5:O$64,MATCH($E34,$A$5:$A$64,0))="x"),O$4&amp;"  ","")&amp;IF(AND(P34="x",INDEX(P$5:P$64,MATCH($E34,$A$5:$A$64,0))="x"),P$4&amp;"  ","")),""))</f>
        <v/>
      </c>
    </row>
    <row r="35" customFormat="false" ht="15" hidden="false" customHeight="false" outlineLevel="0" collapsed="false">
      <c r="A35" s="17" t="s">
        <v>111</v>
      </c>
      <c r="B35" s="15" t="s">
        <v>105</v>
      </c>
      <c r="C35" s="15"/>
      <c r="D35" s="15" t="s">
        <v>60</v>
      </c>
      <c r="E35" s="17"/>
      <c r="F35" s="17"/>
      <c r="G35" s="15"/>
      <c r="H35" s="15"/>
      <c r="I35" s="15"/>
      <c r="J35" s="15"/>
      <c r="K35" s="15"/>
      <c r="L35" s="15" t="s">
        <v>79</v>
      </c>
      <c r="M35" s="15" t="s">
        <v>79</v>
      </c>
      <c r="N35" s="15"/>
      <c r="O35" s="15"/>
      <c r="P35" s="15"/>
      <c r="Q35" s="18" t="n">
        <f aca="false">IF($A35="","",COUNTIF(G35:P35,"x"))</f>
        <v>2</v>
      </c>
      <c r="R35" s="18" t="str">
        <f aca="false">IF($A35="","",IFERROR(INDEX(Groepen!$A$5:$A$34,MATCH($A35,Groepen!$F$5:$F$34,0)),IFERROR(INDEX(Groepen!$A$5:$A$34,MATCH($A35,Groepen!$G$5:$G$34,0)),IFERROR(INDEX(Groepen!$A$5:$A$34,MATCH($A35,Groepen!$H$5:$H$34,0)),IFERROR(INDEX(Groepen!$A$5:$A$34,MATCH($A35,Groepen!$I$5:$I$34,0)),IFERROR(INDEX(Groepen!$A$5:$A$34,MATCH($A35,Groepen!$J$5:$J$34,0)),IFERROR(INDEX(Groepen!$A$5:$A$34,MATCH($A35,Groepen!$K$5:$K$34,0)),IFERROR(INDEX(Groepen!$A$5:$A$34,MATCH($A35,Groepen!$L$5:$L$34,0)),IFERROR(INDEX(Groepen!$A$5:$A$34,MATCH($A35,Groepen!$M$5:$M$34,0)),"")))))))))</f>
        <v/>
      </c>
      <c r="S35" s="19" t="str">
        <f aca="false">IF($A35="","",IF(COUNTIF(Groepen!$F$5:$M$34,$A35)=0,"Nog niet ingedeeld",IF(COUNTIF(Groepen!$F$5:$M$34,$A35)&gt;1,"Dubbel ingedeeld","Ingedeeld")))</f>
        <v>Nog niet ingedeeld</v>
      </c>
      <c r="T35" s="18" t="str">
        <f aca="false">IF(OR($A35="",$E35=""),"",IFERROR(SUMPRODUCT((G35:P35="x")*(INDEX($G$5:$P$64,MATCH($E35,$A$5:$A$64,0),0)="x")),"Buddy niet gevonden"))</f>
        <v/>
      </c>
      <c r="U35" s="8" t="str">
        <f aca="false">IF(OR($A35="",$E35=""),"",IFERROR(IF(IF(AND(G35="x",INDEX(G$5:G$64,MATCH($E35,$A$5:$A$64,0))="x"),G$4&amp;"  ","")&amp;IF(AND(H35="x",INDEX(H$5:H$64,MATCH($E35,$A$5:$A$64,0))="x"),H$4&amp;"  ","")&amp;IF(AND(I35="x",INDEX(I$5:I$64,MATCH($E35,$A$5:$A$64,0))="x"),I$4&amp;"  ","")&amp;IF(AND(J35="x",INDEX(J$5:J$64,MATCH($E35,$A$5:$A$64,0))="x"),J$4&amp;"  ","")&amp;IF(AND(K35="x",INDEX(K$5:K$64,MATCH($E35,$A$5:$A$64,0))="x"),K$4&amp;"  ","")&amp;IF(AND(L35="x",INDEX(L$5:L$64,MATCH($E35,$A$5:$A$64,0))="x"),L$4&amp;"  ","")&amp;IF(AND(M35="x",INDEX(M$5:M$64,MATCH($E35,$A$5:$A$64,0))="x"),M$4&amp;"  ","")&amp;IF(AND(N35="x",INDEX(N$5:N$64,MATCH($E35,$A$5:$A$64,0))="x"),N$4&amp;"  ","")&amp;IF(AND(O35="x",INDEX(O$5:O$64,MATCH($E35,$A$5:$A$64,0))="x"),O$4&amp;"  ","")&amp;IF(AND(P35="x",INDEX(P$5:P$64,MATCH($E35,$A$5:$A$64,0))="x"),P$4&amp;"  ","")="","Geen gezamenlijk moment",IF(AND(G35="x",INDEX(G$5:G$64,MATCH($E35,$A$5:$A$64,0))="x"),G$4&amp;"  ","")&amp;IF(AND(H35="x",INDEX(H$5:H$64,MATCH($E35,$A$5:$A$64,0))="x"),H$4&amp;"  ","")&amp;IF(AND(I35="x",INDEX(I$5:I$64,MATCH($E35,$A$5:$A$64,0))="x"),I$4&amp;"  ","")&amp;IF(AND(J35="x",INDEX(J$5:J$64,MATCH($E35,$A$5:$A$64,0))="x"),J$4&amp;"  ","")&amp;IF(AND(K35="x",INDEX(K$5:K$64,MATCH($E35,$A$5:$A$64,0))="x"),K$4&amp;"  ","")&amp;IF(AND(L35="x",INDEX(L$5:L$64,MATCH($E35,$A$5:$A$64,0))="x"),L$4&amp;"  ","")&amp;IF(AND(M35="x",INDEX(M$5:M$64,MATCH($E35,$A$5:$A$64,0))="x"),M$4&amp;"  ","")&amp;IF(AND(N35="x",INDEX(N$5:N$64,MATCH($E35,$A$5:$A$64,0))="x"),N$4&amp;"  ","")&amp;IF(AND(O35="x",INDEX(O$5:O$64,MATCH($E35,$A$5:$A$64,0))="x"),O$4&amp;"  ","")&amp;IF(AND(P35="x",INDEX(P$5:P$64,MATCH($E35,$A$5:$A$64,0))="x"),P$4&amp;"  ","")),""))</f>
        <v/>
      </c>
    </row>
    <row r="36" customFormat="false" ht="15" hidden="false" customHeight="false" outlineLevel="0" collapsed="false">
      <c r="A36" s="17" t="s">
        <v>112</v>
      </c>
      <c r="B36" s="15" t="s">
        <v>105</v>
      </c>
      <c r="C36" s="15"/>
      <c r="D36" s="15" t="s">
        <v>60</v>
      </c>
      <c r="E36" s="17"/>
      <c r="F36" s="17"/>
      <c r="G36" s="15"/>
      <c r="H36" s="15"/>
      <c r="I36" s="15"/>
      <c r="J36" s="15"/>
      <c r="K36" s="15"/>
      <c r="L36" s="15" t="s">
        <v>79</v>
      </c>
      <c r="M36" s="15"/>
      <c r="N36" s="15"/>
      <c r="O36" s="15" t="s">
        <v>79</v>
      </c>
      <c r="P36" s="15"/>
      <c r="Q36" s="18" t="n">
        <f aca="false">IF($A36="","",COUNTIF(G36:P36,"x"))</f>
        <v>2</v>
      </c>
      <c r="R36" s="18" t="str">
        <f aca="false">IF($A36="","",IFERROR(INDEX(Groepen!$A$5:$A$34,MATCH($A36,Groepen!$F$5:$F$34,0)),IFERROR(INDEX(Groepen!$A$5:$A$34,MATCH($A36,Groepen!$G$5:$G$34,0)),IFERROR(INDEX(Groepen!$A$5:$A$34,MATCH($A36,Groepen!$H$5:$H$34,0)),IFERROR(INDEX(Groepen!$A$5:$A$34,MATCH($A36,Groepen!$I$5:$I$34,0)),IFERROR(INDEX(Groepen!$A$5:$A$34,MATCH($A36,Groepen!$J$5:$J$34,0)),IFERROR(INDEX(Groepen!$A$5:$A$34,MATCH($A36,Groepen!$K$5:$K$34,0)),IFERROR(INDEX(Groepen!$A$5:$A$34,MATCH($A36,Groepen!$L$5:$L$34,0)),IFERROR(INDEX(Groepen!$A$5:$A$34,MATCH($A36,Groepen!$M$5:$M$34,0)),"")))))))))</f>
        <v/>
      </c>
      <c r="S36" s="19" t="str">
        <f aca="false">IF($A36="","",IF(COUNTIF(Groepen!$F$5:$M$34,$A36)=0,"Nog niet ingedeeld",IF(COUNTIF(Groepen!$F$5:$M$34,$A36)&gt;1,"Dubbel ingedeeld","Ingedeeld")))</f>
        <v>Nog niet ingedeeld</v>
      </c>
      <c r="T36" s="18" t="str">
        <f aca="false">IF(OR($A36="",$E36=""),"",IFERROR(SUMPRODUCT((G36:P36="x")*(INDEX($G$5:$P$64,MATCH($E36,$A$5:$A$64,0),0)="x")),"Buddy niet gevonden"))</f>
        <v/>
      </c>
      <c r="U36" s="8" t="str">
        <f aca="false">IF(OR($A36="",$E36=""),"",IFERROR(IF(IF(AND(G36="x",INDEX(G$5:G$64,MATCH($E36,$A$5:$A$64,0))="x"),G$4&amp;"  ","")&amp;IF(AND(H36="x",INDEX(H$5:H$64,MATCH($E36,$A$5:$A$64,0))="x"),H$4&amp;"  ","")&amp;IF(AND(I36="x",INDEX(I$5:I$64,MATCH($E36,$A$5:$A$64,0))="x"),I$4&amp;"  ","")&amp;IF(AND(J36="x",INDEX(J$5:J$64,MATCH($E36,$A$5:$A$64,0))="x"),J$4&amp;"  ","")&amp;IF(AND(K36="x",INDEX(K$5:K$64,MATCH($E36,$A$5:$A$64,0))="x"),K$4&amp;"  ","")&amp;IF(AND(L36="x",INDEX(L$5:L$64,MATCH($E36,$A$5:$A$64,0))="x"),L$4&amp;"  ","")&amp;IF(AND(M36="x",INDEX(M$5:M$64,MATCH($E36,$A$5:$A$64,0))="x"),M$4&amp;"  ","")&amp;IF(AND(N36="x",INDEX(N$5:N$64,MATCH($E36,$A$5:$A$64,0))="x"),N$4&amp;"  ","")&amp;IF(AND(O36="x",INDEX(O$5:O$64,MATCH($E36,$A$5:$A$64,0))="x"),O$4&amp;"  ","")&amp;IF(AND(P36="x",INDEX(P$5:P$64,MATCH($E36,$A$5:$A$64,0))="x"),P$4&amp;"  ","")="","Geen gezamenlijk moment",IF(AND(G36="x",INDEX(G$5:G$64,MATCH($E36,$A$5:$A$64,0))="x"),G$4&amp;"  ","")&amp;IF(AND(H36="x",INDEX(H$5:H$64,MATCH($E36,$A$5:$A$64,0))="x"),H$4&amp;"  ","")&amp;IF(AND(I36="x",INDEX(I$5:I$64,MATCH($E36,$A$5:$A$64,0))="x"),I$4&amp;"  ","")&amp;IF(AND(J36="x",INDEX(J$5:J$64,MATCH($E36,$A$5:$A$64,0))="x"),J$4&amp;"  ","")&amp;IF(AND(K36="x",INDEX(K$5:K$64,MATCH($E36,$A$5:$A$64,0))="x"),K$4&amp;"  ","")&amp;IF(AND(L36="x",INDEX(L$5:L$64,MATCH($E36,$A$5:$A$64,0))="x"),L$4&amp;"  ","")&amp;IF(AND(M36="x",INDEX(M$5:M$64,MATCH($E36,$A$5:$A$64,0))="x"),M$4&amp;"  ","")&amp;IF(AND(N36="x",INDEX(N$5:N$64,MATCH($E36,$A$5:$A$64,0))="x"),N$4&amp;"  ","")&amp;IF(AND(O36="x",INDEX(O$5:O$64,MATCH($E36,$A$5:$A$64,0))="x"),O$4&amp;"  ","")&amp;IF(AND(P36="x",INDEX(P$5:P$64,MATCH($E36,$A$5:$A$64,0))="x"),P$4&amp;"  ","")),""))</f>
        <v/>
      </c>
    </row>
    <row r="37" customFormat="false" ht="15" hidden="false" customHeight="false" outlineLevel="0" collapsed="false">
      <c r="A37" s="17"/>
      <c r="B37" s="15"/>
      <c r="C37" s="15"/>
      <c r="D37" s="15"/>
      <c r="E37" s="17"/>
      <c r="F37" s="17"/>
      <c r="G37" s="15"/>
      <c r="H37" s="15"/>
      <c r="I37" s="15"/>
      <c r="J37" s="15"/>
      <c r="K37" s="15"/>
      <c r="L37" s="15"/>
      <c r="M37" s="15"/>
      <c r="N37" s="15"/>
      <c r="O37" s="15"/>
      <c r="P37" s="15"/>
      <c r="Q37" s="18" t="str">
        <f aca="false">IF($A37="","",COUNTIF(G37:P37,"x"))</f>
        <v/>
      </c>
      <c r="R37" s="18" t="str">
        <f aca="false">IF($A37="","",IFERROR(INDEX(Groepen!$A$5:$A$34,MATCH($A37,Groepen!$F$5:$F$34,0)),IFERROR(INDEX(Groepen!$A$5:$A$34,MATCH($A37,Groepen!$G$5:$G$34,0)),IFERROR(INDEX(Groepen!$A$5:$A$34,MATCH($A37,Groepen!$H$5:$H$34,0)),IFERROR(INDEX(Groepen!$A$5:$A$34,MATCH($A37,Groepen!$I$5:$I$34,0)),IFERROR(INDEX(Groepen!$A$5:$A$34,MATCH($A37,Groepen!$J$5:$J$34,0)),IFERROR(INDEX(Groepen!$A$5:$A$34,MATCH($A37,Groepen!$K$5:$K$34,0)),IFERROR(INDEX(Groepen!$A$5:$A$34,MATCH($A37,Groepen!$L$5:$L$34,0)),IFERROR(INDEX(Groepen!$A$5:$A$34,MATCH($A37,Groepen!$M$5:$M$34,0)),"")))))))))</f>
        <v/>
      </c>
      <c r="S37" s="19" t="str">
        <f aca="false">IF($A37="","",IF(COUNTIF(Groepen!$F$5:$M$34,$A37)=0,"Nog niet ingedeeld",IF(COUNTIF(Groepen!$F$5:$M$34,$A37)&gt;1,"Dubbel ingedeeld","Ingedeeld")))</f>
        <v/>
      </c>
      <c r="T37" s="18" t="str">
        <f aca="false">IF(OR($A37="",$E37=""),"",IFERROR(SUMPRODUCT((G37:P37="x")*(INDEX($G$5:$P$64,MATCH($E37,$A$5:$A$64,0),0)="x")),"Buddy niet gevonden"))</f>
        <v/>
      </c>
      <c r="U37" s="8" t="str">
        <f aca="false">IF(OR($A37="",$E37=""),"",IFERROR(IF(IF(AND(G37="x",INDEX(G$5:G$64,MATCH($E37,$A$5:$A$64,0))="x"),G$4&amp;"  ","")&amp;IF(AND(H37="x",INDEX(H$5:H$64,MATCH($E37,$A$5:$A$64,0))="x"),H$4&amp;"  ","")&amp;IF(AND(I37="x",INDEX(I$5:I$64,MATCH($E37,$A$5:$A$64,0))="x"),I$4&amp;"  ","")&amp;IF(AND(J37="x",INDEX(J$5:J$64,MATCH($E37,$A$5:$A$64,0))="x"),J$4&amp;"  ","")&amp;IF(AND(K37="x",INDEX(K$5:K$64,MATCH($E37,$A$5:$A$64,0))="x"),K$4&amp;"  ","")&amp;IF(AND(L37="x",INDEX(L$5:L$64,MATCH($E37,$A$5:$A$64,0))="x"),L$4&amp;"  ","")&amp;IF(AND(M37="x",INDEX(M$5:M$64,MATCH($E37,$A$5:$A$64,0))="x"),M$4&amp;"  ","")&amp;IF(AND(N37="x",INDEX(N$5:N$64,MATCH($E37,$A$5:$A$64,0))="x"),N$4&amp;"  ","")&amp;IF(AND(O37="x",INDEX(O$5:O$64,MATCH($E37,$A$5:$A$64,0))="x"),O$4&amp;"  ","")&amp;IF(AND(P37="x",INDEX(P$5:P$64,MATCH($E37,$A$5:$A$64,0))="x"),P$4&amp;"  ","")="","Geen gezamenlijk moment",IF(AND(G37="x",INDEX(G$5:G$64,MATCH($E37,$A$5:$A$64,0))="x"),G$4&amp;"  ","")&amp;IF(AND(H37="x",INDEX(H$5:H$64,MATCH($E37,$A$5:$A$64,0))="x"),H$4&amp;"  ","")&amp;IF(AND(I37="x",INDEX(I$5:I$64,MATCH($E37,$A$5:$A$64,0))="x"),I$4&amp;"  ","")&amp;IF(AND(J37="x",INDEX(J$5:J$64,MATCH($E37,$A$5:$A$64,0))="x"),J$4&amp;"  ","")&amp;IF(AND(K37="x",INDEX(K$5:K$64,MATCH($E37,$A$5:$A$64,0))="x"),K$4&amp;"  ","")&amp;IF(AND(L37="x",INDEX(L$5:L$64,MATCH($E37,$A$5:$A$64,0))="x"),L$4&amp;"  ","")&amp;IF(AND(M37="x",INDEX(M$5:M$64,MATCH($E37,$A$5:$A$64,0))="x"),M$4&amp;"  ","")&amp;IF(AND(N37="x",INDEX(N$5:N$64,MATCH($E37,$A$5:$A$64,0))="x"),N$4&amp;"  ","")&amp;IF(AND(O37="x",INDEX(O$5:O$64,MATCH($E37,$A$5:$A$64,0))="x"),O$4&amp;"  ","")&amp;IF(AND(P37="x",INDEX(P$5:P$64,MATCH($E37,$A$5:$A$64,0))="x"),P$4&amp;"  ","")),""))</f>
        <v/>
      </c>
    </row>
    <row r="38" customFormat="false" ht="15" hidden="false" customHeight="false" outlineLevel="0" collapsed="false">
      <c r="A38" s="17"/>
      <c r="B38" s="15"/>
      <c r="C38" s="15"/>
      <c r="D38" s="15"/>
      <c r="E38" s="17"/>
      <c r="F38" s="17"/>
      <c r="G38" s="15"/>
      <c r="H38" s="15"/>
      <c r="I38" s="15"/>
      <c r="J38" s="15"/>
      <c r="K38" s="15"/>
      <c r="L38" s="15"/>
      <c r="M38" s="15"/>
      <c r="N38" s="15"/>
      <c r="O38" s="15"/>
      <c r="P38" s="15"/>
      <c r="Q38" s="18" t="str">
        <f aca="false">IF($A38="","",COUNTIF(G38:P38,"x"))</f>
        <v/>
      </c>
      <c r="R38" s="18" t="str">
        <f aca="false">IF($A38="","",IFERROR(INDEX(Groepen!$A$5:$A$34,MATCH($A38,Groepen!$F$5:$F$34,0)),IFERROR(INDEX(Groepen!$A$5:$A$34,MATCH($A38,Groepen!$G$5:$G$34,0)),IFERROR(INDEX(Groepen!$A$5:$A$34,MATCH($A38,Groepen!$H$5:$H$34,0)),IFERROR(INDEX(Groepen!$A$5:$A$34,MATCH($A38,Groepen!$I$5:$I$34,0)),IFERROR(INDEX(Groepen!$A$5:$A$34,MATCH($A38,Groepen!$J$5:$J$34,0)),IFERROR(INDEX(Groepen!$A$5:$A$34,MATCH($A38,Groepen!$K$5:$K$34,0)),IFERROR(INDEX(Groepen!$A$5:$A$34,MATCH($A38,Groepen!$L$5:$L$34,0)),IFERROR(INDEX(Groepen!$A$5:$A$34,MATCH($A38,Groepen!$M$5:$M$34,0)),"")))))))))</f>
        <v/>
      </c>
      <c r="S38" s="19" t="str">
        <f aca="false">IF($A38="","",IF(COUNTIF(Groepen!$F$5:$M$34,$A38)=0,"Nog niet ingedeeld",IF(COUNTIF(Groepen!$F$5:$M$34,$A38)&gt;1,"Dubbel ingedeeld","Ingedeeld")))</f>
        <v/>
      </c>
      <c r="T38" s="18" t="str">
        <f aca="false">IF(OR($A38="",$E38=""),"",IFERROR(SUMPRODUCT((G38:P38="x")*(INDEX($G$5:$P$64,MATCH($E38,$A$5:$A$64,0),0)="x")),"Buddy niet gevonden"))</f>
        <v/>
      </c>
      <c r="U38" s="8" t="str">
        <f aca="false">IF(OR($A38="",$E38=""),"",IFERROR(IF(IF(AND(G38="x",INDEX(G$5:G$64,MATCH($E38,$A$5:$A$64,0))="x"),G$4&amp;"  ","")&amp;IF(AND(H38="x",INDEX(H$5:H$64,MATCH($E38,$A$5:$A$64,0))="x"),H$4&amp;"  ","")&amp;IF(AND(I38="x",INDEX(I$5:I$64,MATCH($E38,$A$5:$A$64,0))="x"),I$4&amp;"  ","")&amp;IF(AND(J38="x",INDEX(J$5:J$64,MATCH($E38,$A$5:$A$64,0))="x"),J$4&amp;"  ","")&amp;IF(AND(K38="x",INDEX(K$5:K$64,MATCH($E38,$A$5:$A$64,0))="x"),K$4&amp;"  ","")&amp;IF(AND(L38="x",INDEX(L$5:L$64,MATCH($E38,$A$5:$A$64,0))="x"),L$4&amp;"  ","")&amp;IF(AND(M38="x",INDEX(M$5:M$64,MATCH($E38,$A$5:$A$64,0))="x"),M$4&amp;"  ","")&amp;IF(AND(N38="x",INDEX(N$5:N$64,MATCH($E38,$A$5:$A$64,0))="x"),N$4&amp;"  ","")&amp;IF(AND(O38="x",INDEX(O$5:O$64,MATCH($E38,$A$5:$A$64,0))="x"),O$4&amp;"  ","")&amp;IF(AND(P38="x",INDEX(P$5:P$64,MATCH($E38,$A$5:$A$64,0))="x"),P$4&amp;"  ","")="","Geen gezamenlijk moment",IF(AND(G38="x",INDEX(G$5:G$64,MATCH($E38,$A$5:$A$64,0))="x"),G$4&amp;"  ","")&amp;IF(AND(H38="x",INDEX(H$5:H$64,MATCH($E38,$A$5:$A$64,0))="x"),H$4&amp;"  ","")&amp;IF(AND(I38="x",INDEX(I$5:I$64,MATCH($E38,$A$5:$A$64,0))="x"),I$4&amp;"  ","")&amp;IF(AND(J38="x",INDEX(J$5:J$64,MATCH($E38,$A$5:$A$64,0))="x"),J$4&amp;"  ","")&amp;IF(AND(K38="x",INDEX(K$5:K$64,MATCH($E38,$A$5:$A$64,0))="x"),K$4&amp;"  ","")&amp;IF(AND(L38="x",INDEX(L$5:L$64,MATCH($E38,$A$5:$A$64,0))="x"),L$4&amp;"  ","")&amp;IF(AND(M38="x",INDEX(M$5:M$64,MATCH($E38,$A$5:$A$64,0))="x"),M$4&amp;"  ","")&amp;IF(AND(N38="x",INDEX(N$5:N$64,MATCH($E38,$A$5:$A$64,0))="x"),N$4&amp;"  ","")&amp;IF(AND(O38="x",INDEX(O$5:O$64,MATCH($E38,$A$5:$A$64,0))="x"),O$4&amp;"  ","")&amp;IF(AND(P38="x",INDEX(P$5:P$64,MATCH($E38,$A$5:$A$64,0))="x"),P$4&amp;"  ","")),""))</f>
        <v/>
      </c>
    </row>
    <row r="39" customFormat="false" ht="15" hidden="false" customHeight="false" outlineLevel="0" collapsed="false">
      <c r="A39" s="17"/>
      <c r="B39" s="15"/>
      <c r="C39" s="15"/>
      <c r="D39" s="15"/>
      <c r="E39" s="17"/>
      <c r="F39" s="17"/>
      <c r="G39" s="15"/>
      <c r="H39" s="15"/>
      <c r="I39" s="15"/>
      <c r="J39" s="15"/>
      <c r="K39" s="15"/>
      <c r="L39" s="15"/>
      <c r="M39" s="15"/>
      <c r="N39" s="15"/>
      <c r="O39" s="15"/>
      <c r="P39" s="15"/>
      <c r="Q39" s="18" t="str">
        <f aca="false">IF($A39="","",COUNTIF(G39:P39,"x"))</f>
        <v/>
      </c>
      <c r="R39" s="18" t="str">
        <f aca="false">IF($A39="","",IFERROR(INDEX(Groepen!$A$5:$A$34,MATCH($A39,Groepen!$F$5:$F$34,0)),IFERROR(INDEX(Groepen!$A$5:$A$34,MATCH($A39,Groepen!$G$5:$G$34,0)),IFERROR(INDEX(Groepen!$A$5:$A$34,MATCH($A39,Groepen!$H$5:$H$34,0)),IFERROR(INDEX(Groepen!$A$5:$A$34,MATCH($A39,Groepen!$I$5:$I$34,0)),IFERROR(INDEX(Groepen!$A$5:$A$34,MATCH($A39,Groepen!$J$5:$J$34,0)),IFERROR(INDEX(Groepen!$A$5:$A$34,MATCH($A39,Groepen!$K$5:$K$34,0)),IFERROR(INDEX(Groepen!$A$5:$A$34,MATCH($A39,Groepen!$L$5:$L$34,0)),IFERROR(INDEX(Groepen!$A$5:$A$34,MATCH($A39,Groepen!$M$5:$M$34,0)),"")))))))))</f>
        <v/>
      </c>
      <c r="S39" s="19" t="str">
        <f aca="false">IF($A39="","",IF(COUNTIF(Groepen!$F$5:$M$34,$A39)=0,"Nog niet ingedeeld",IF(COUNTIF(Groepen!$F$5:$M$34,$A39)&gt;1,"Dubbel ingedeeld","Ingedeeld")))</f>
        <v/>
      </c>
      <c r="T39" s="18" t="str">
        <f aca="false">IF(OR($A39="",$E39=""),"",IFERROR(SUMPRODUCT((G39:P39="x")*(INDEX($G$5:$P$64,MATCH($E39,$A$5:$A$64,0),0)="x")),"Buddy niet gevonden"))</f>
        <v/>
      </c>
      <c r="U39" s="8" t="str">
        <f aca="false">IF(OR($A39="",$E39=""),"",IFERROR(IF(IF(AND(G39="x",INDEX(G$5:G$64,MATCH($E39,$A$5:$A$64,0))="x"),G$4&amp;"  ","")&amp;IF(AND(H39="x",INDEX(H$5:H$64,MATCH($E39,$A$5:$A$64,0))="x"),H$4&amp;"  ","")&amp;IF(AND(I39="x",INDEX(I$5:I$64,MATCH($E39,$A$5:$A$64,0))="x"),I$4&amp;"  ","")&amp;IF(AND(J39="x",INDEX(J$5:J$64,MATCH($E39,$A$5:$A$64,0))="x"),J$4&amp;"  ","")&amp;IF(AND(K39="x",INDEX(K$5:K$64,MATCH($E39,$A$5:$A$64,0))="x"),K$4&amp;"  ","")&amp;IF(AND(L39="x",INDEX(L$5:L$64,MATCH($E39,$A$5:$A$64,0))="x"),L$4&amp;"  ","")&amp;IF(AND(M39="x",INDEX(M$5:M$64,MATCH($E39,$A$5:$A$64,0))="x"),M$4&amp;"  ","")&amp;IF(AND(N39="x",INDEX(N$5:N$64,MATCH($E39,$A$5:$A$64,0))="x"),N$4&amp;"  ","")&amp;IF(AND(O39="x",INDEX(O$5:O$64,MATCH($E39,$A$5:$A$64,0))="x"),O$4&amp;"  ","")&amp;IF(AND(P39="x",INDEX(P$5:P$64,MATCH($E39,$A$5:$A$64,0))="x"),P$4&amp;"  ","")="","Geen gezamenlijk moment",IF(AND(G39="x",INDEX(G$5:G$64,MATCH($E39,$A$5:$A$64,0))="x"),G$4&amp;"  ","")&amp;IF(AND(H39="x",INDEX(H$5:H$64,MATCH($E39,$A$5:$A$64,0))="x"),H$4&amp;"  ","")&amp;IF(AND(I39="x",INDEX(I$5:I$64,MATCH($E39,$A$5:$A$64,0))="x"),I$4&amp;"  ","")&amp;IF(AND(J39="x",INDEX(J$5:J$64,MATCH($E39,$A$5:$A$64,0))="x"),J$4&amp;"  ","")&amp;IF(AND(K39="x",INDEX(K$5:K$64,MATCH($E39,$A$5:$A$64,0))="x"),K$4&amp;"  ","")&amp;IF(AND(L39="x",INDEX(L$5:L$64,MATCH($E39,$A$5:$A$64,0))="x"),L$4&amp;"  ","")&amp;IF(AND(M39="x",INDEX(M$5:M$64,MATCH($E39,$A$5:$A$64,0))="x"),M$4&amp;"  ","")&amp;IF(AND(N39="x",INDEX(N$5:N$64,MATCH($E39,$A$5:$A$64,0))="x"),N$4&amp;"  ","")&amp;IF(AND(O39="x",INDEX(O$5:O$64,MATCH($E39,$A$5:$A$64,0))="x"),O$4&amp;"  ","")&amp;IF(AND(P39="x",INDEX(P$5:P$64,MATCH($E39,$A$5:$A$64,0))="x"),P$4&amp;"  ","")),""))</f>
        <v/>
      </c>
    </row>
    <row r="40" customFormat="false" ht="15" hidden="false" customHeight="false" outlineLevel="0" collapsed="false">
      <c r="A40" s="17"/>
      <c r="B40" s="15"/>
      <c r="C40" s="15"/>
      <c r="D40" s="15"/>
      <c r="E40" s="17"/>
      <c r="F40" s="17"/>
      <c r="G40" s="15"/>
      <c r="H40" s="15"/>
      <c r="I40" s="15"/>
      <c r="J40" s="15"/>
      <c r="K40" s="15"/>
      <c r="L40" s="15"/>
      <c r="M40" s="15"/>
      <c r="N40" s="15"/>
      <c r="O40" s="15"/>
      <c r="P40" s="15"/>
      <c r="Q40" s="18" t="str">
        <f aca="false">IF($A40="","",COUNTIF(G40:P40,"x"))</f>
        <v/>
      </c>
      <c r="R40" s="18" t="str">
        <f aca="false">IF($A40="","",IFERROR(INDEX(Groepen!$A$5:$A$34,MATCH($A40,Groepen!$F$5:$F$34,0)),IFERROR(INDEX(Groepen!$A$5:$A$34,MATCH($A40,Groepen!$G$5:$G$34,0)),IFERROR(INDEX(Groepen!$A$5:$A$34,MATCH($A40,Groepen!$H$5:$H$34,0)),IFERROR(INDEX(Groepen!$A$5:$A$34,MATCH($A40,Groepen!$I$5:$I$34,0)),IFERROR(INDEX(Groepen!$A$5:$A$34,MATCH($A40,Groepen!$J$5:$J$34,0)),IFERROR(INDEX(Groepen!$A$5:$A$34,MATCH($A40,Groepen!$K$5:$K$34,0)),IFERROR(INDEX(Groepen!$A$5:$A$34,MATCH($A40,Groepen!$L$5:$L$34,0)),IFERROR(INDEX(Groepen!$A$5:$A$34,MATCH($A40,Groepen!$M$5:$M$34,0)),"")))))))))</f>
        <v/>
      </c>
      <c r="S40" s="19" t="str">
        <f aca="false">IF($A40="","",IF(COUNTIF(Groepen!$F$5:$M$34,$A40)=0,"Nog niet ingedeeld",IF(COUNTIF(Groepen!$F$5:$M$34,$A40)&gt;1,"Dubbel ingedeeld","Ingedeeld")))</f>
        <v/>
      </c>
      <c r="T40" s="18" t="str">
        <f aca="false">IF(OR($A40="",$E40=""),"",IFERROR(SUMPRODUCT((G40:P40="x")*(INDEX($G$5:$P$64,MATCH($E40,$A$5:$A$64,0),0)="x")),"Buddy niet gevonden"))</f>
        <v/>
      </c>
      <c r="U40" s="8" t="str">
        <f aca="false">IF(OR($A40="",$E40=""),"",IFERROR(IF(IF(AND(G40="x",INDEX(G$5:G$64,MATCH($E40,$A$5:$A$64,0))="x"),G$4&amp;"  ","")&amp;IF(AND(H40="x",INDEX(H$5:H$64,MATCH($E40,$A$5:$A$64,0))="x"),H$4&amp;"  ","")&amp;IF(AND(I40="x",INDEX(I$5:I$64,MATCH($E40,$A$5:$A$64,0))="x"),I$4&amp;"  ","")&amp;IF(AND(J40="x",INDEX(J$5:J$64,MATCH($E40,$A$5:$A$64,0))="x"),J$4&amp;"  ","")&amp;IF(AND(K40="x",INDEX(K$5:K$64,MATCH($E40,$A$5:$A$64,0))="x"),K$4&amp;"  ","")&amp;IF(AND(L40="x",INDEX(L$5:L$64,MATCH($E40,$A$5:$A$64,0))="x"),L$4&amp;"  ","")&amp;IF(AND(M40="x",INDEX(M$5:M$64,MATCH($E40,$A$5:$A$64,0))="x"),M$4&amp;"  ","")&amp;IF(AND(N40="x",INDEX(N$5:N$64,MATCH($E40,$A$5:$A$64,0))="x"),N$4&amp;"  ","")&amp;IF(AND(O40="x",INDEX(O$5:O$64,MATCH($E40,$A$5:$A$64,0))="x"),O$4&amp;"  ","")&amp;IF(AND(P40="x",INDEX(P$5:P$64,MATCH($E40,$A$5:$A$64,0))="x"),P$4&amp;"  ","")="","Geen gezamenlijk moment",IF(AND(G40="x",INDEX(G$5:G$64,MATCH($E40,$A$5:$A$64,0))="x"),G$4&amp;"  ","")&amp;IF(AND(H40="x",INDEX(H$5:H$64,MATCH($E40,$A$5:$A$64,0))="x"),H$4&amp;"  ","")&amp;IF(AND(I40="x",INDEX(I$5:I$64,MATCH($E40,$A$5:$A$64,0))="x"),I$4&amp;"  ","")&amp;IF(AND(J40="x",INDEX(J$5:J$64,MATCH($E40,$A$5:$A$64,0))="x"),J$4&amp;"  ","")&amp;IF(AND(K40="x",INDEX(K$5:K$64,MATCH($E40,$A$5:$A$64,0))="x"),K$4&amp;"  ","")&amp;IF(AND(L40="x",INDEX(L$5:L$64,MATCH($E40,$A$5:$A$64,0))="x"),L$4&amp;"  ","")&amp;IF(AND(M40="x",INDEX(M$5:M$64,MATCH($E40,$A$5:$A$64,0))="x"),M$4&amp;"  ","")&amp;IF(AND(N40="x",INDEX(N$5:N$64,MATCH($E40,$A$5:$A$64,0))="x"),N$4&amp;"  ","")&amp;IF(AND(O40="x",INDEX(O$5:O$64,MATCH($E40,$A$5:$A$64,0))="x"),O$4&amp;"  ","")&amp;IF(AND(P40="x",INDEX(P$5:P$64,MATCH($E40,$A$5:$A$64,0))="x"),P$4&amp;"  ","")),""))</f>
        <v/>
      </c>
    </row>
    <row r="41" customFormat="false" ht="15" hidden="false" customHeight="false" outlineLevel="0" collapsed="false">
      <c r="A41" s="17"/>
      <c r="B41" s="15"/>
      <c r="C41" s="15"/>
      <c r="D41" s="15"/>
      <c r="E41" s="17"/>
      <c r="F41" s="17"/>
      <c r="G41" s="15"/>
      <c r="H41" s="15"/>
      <c r="I41" s="15"/>
      <c r="J41" s="15"/>
      <c r="K41" s="15"/>
      <c r="L41" s="15"/>
      <c r="M41" s="15"/>
      <c r="N41" s="15"/>
      <c r="O41" s="15"/>
      <c r="P41" s="15"/>
      <c r="Q41" s="18" t="str">
        <f aca="false">IF($A41="","",COUNTIF(G41:P41,"x"))</f>
        <v/>
      </c>
      <c r="R41" s="18" t="str">
        <f aca="false">IF($A41="","",IFERROR(INDEX(Groepen!$A$5:$A$34,MATCH($A41,Groepen!$F$5:$F$34,0)),IFERROR(INDEX(Groepen!$A$5:$A$34,MATCH($A41,Groepen!$G$5:$G$34,0)),IFERROR(INDEX(Groepen!$A$5:$A$34,MATCH($A41,Groepen!$H$5:$H$34,0)),IFERROR(INDEX(Groepen!$A$5:$A$34,MATCH($A41,Groepen!$I$5:$I$34,0)),IFERROR(INDEX(Groepen!$A$5:$A$34,MATCH($A41,Groepen!$J$5:$J$34,0)),IFERROR(INDEX(Groepen!$A$5:$A$34,MATCH($A41,Groepen!$K$5:$K$34,0)),IFERROR(INDEX(Groepen!$A$5:$A$34,MATCH($A41,Groepen!$L$5:$L$34,0)),IFERROR(INDEX(Groepen!$A$5:$A$34,MATCH($A41,Groepen!$M$5:$M$34,0)),"")))))))))</f>
        <v/>
      </c>
      <c r="S41" s="19" t="str">
        <f aca="false">IF($A41="","",IF(COUNTIF(Groepen!$F$5:$M$34,$A41)=0,"Nog niet ingedeeld",IF(COUNTIF(Groepen!$F$5:$M$34,$A41)&gt;1,"Dubbel ingedeeld","Ingedeeld")))</f>
        <v/>
      </c>
      <c r="T41" s="18" t="str">
        <f aca="false">IF(OR($A41="",$E41=""),"",IFERROR(SUMPRODUCT((G41:P41="x")*(INDEX($G$5:$P$64,MATCH($E41,$A$5:$A$64,0),0)="x")),"Buddy niet gevonden"))</f>
        <v/>
      </c>
      <c r="U41" s="8" t="str">
        <f aca="false">IF(OR($A41="",$E41=""),"",IFERROR(IF(IF(AND(G41="x",INDEX(G$5:G$64,MATCH($E41,$A$5:$A$64,0))="x"),G$4&amp;"  ","")&amp;IF(AND(H41="x",INDEX(H$5:H$64,MATCH($E41,$A$5:$A$64,0))="x"),H$4&amp;"  ","")&amp;IF(AND(I41="x",INDEX(I$5:I$64,MATCH($E41,$A$5:$A$64,0))="x"),I$4&amp;"  ","")&amp;IF(AND(J41="x",INDEX(J$5:J$64,MATCH($E41,$A$5:$A$64,0))="x"),J$4&amp;"  ","")&amp;IF(AND(K41="x",INDEX(K$5:K$64,MATCH($E41,$A$5:$A$64,0))="x"),K$4&amp;"  ","")&amp;IF(AND(L41="x",INDEX(L$5:L$64,MATCH($E41,$A$5:$A$64,0))="x"),L$4&amp;"  ","")&amp;IF(AND(M41="x",INDEX(M$5:M$64,MATCH($E41,$A$5:$A$64,0))="x"),M$4&amp;"  ","")&amp;IF(AND(N41="x",INDEX(N$5:N$64,MATCH($E41,$A$5:$A$64,0))="x"),N$4&amp;"  ","")&amp;IF(AND(O41="x",INDEX(O$5:O$64,MATCH($E41,$A$5:$A$64,0))="x"),O$4&amp;"  ","")&amp;IF(AND(P41="x",INDEX(P$5:P$64,MATCH($E41,$A$5:$A$64,0))="x"),P$4&amp;"  ","")="","Geen gezamenlijk moment",IF(AND(G41="x",INDEX(G$5:G$64,MATCH($E41,$A$5:$A$64,0))="x"),G$4&amp;"  ","")&amp;IF(AND(H41="x",INDEX(H$5:H$64,MATCH($E41,$A$5:$A$64,0))="x"),H$4&amp;"  ","")&amp;IF(AND(I41="x",INDEX(I$5:I$64,MATCH($E41,$A$5:$A$64,0))="x"),I$4&amp;"  ","")&amp;IF(AND(J41="x",INDEX(J$5:J$64,MATCH($E41,$A$5:$A$64,0))="x"),J$4&amp;"  ","")&amp;IF(AND(K41="x",INDEX(K$5:K$64,MATCH($E41,$A$5:$A$64,0))="x"),K$4&amp;"  ","")&amp;IF(AND(L41="x",INDEX(L$5:L$64,MATCH($E41,$A$5:$A$64,0))="x"),L$4&amp;"  ","")&amp;IF(AND(M41="x",INDEX(M$5:M$64,MATCH($E41,$A$5:$A$64,0))="x"),M$4&amp;"  ","")&amp;IF(AND(N41="x",INDEX(N$5:N$64,MATCH($E41,$A$5:$A$64,0))="x"),N$4&amp;"  ","")&amp;IF(AND(O41="x",INDEX(O$5:O$64,MATCH($E41,$A$5:$A$64,0))="x"),O$4&amp;"  ","")&amp;IF(AND(P41="x",INDEX(P$5:P$64,MATCH($E41,$A$5:$A$64,0))="x"),P$4&amp;"  ","")),""))</f>
        <v/>
      </c>
    </row>
    <row r="42" customFormat="false" ht="15" hidden="false" customHeight="false" outlineLevel="0" collapsed="false">
      <c r="A42" s="17"/>
      <c r="B42" s="15"/>
      <c r="C42" s="15"/>
      <c r="D42" s="15"/>
      <c r="E42" s="17"/>
      <c r="F42" s="17"/>
      <c r="G42" s="15"/>
      <c r="H42" s="15"/>
      <c r="I42" s="15"/>
      <c r="J42" s="15"/>
      <c r="K42" s="15"/>
      <c r="L42" s="15"/>
      <c r="M42" s="15"/>
      <c r="N42" s="15"/>
      <c r="O42" s="15"/>
      <c r="P42" s="15"/>
      <c r="Q42" s="18" t="str">
        <f aca="false">IF($A42="","",COUNTIF(G42:P42,"x"))</f>
        <v/>
      </c>
      <c r="R42" s="18" t="str">
        <f aca="false">IF($A42="","",IFERROR(INDEX(Groepen!$A$5:$A$34,MATCH($A42,Groepen!$F$5:$F$34,0)),IFERROR(INDEX(Groepen!$A$5:$A$34,MATCH($A42,Groepen!$G$5:$G$34,0)),IFERROR(INDEX(Groepen!$A$5:$A$34,MATCH($A42,Groepen!$H$5:$H$34,0)),IFERROR(INDEX(Groepen!$A$5:$A$34,MATCH($A42,Groepen!$I$5:$I$34,0)),IFERROR(INDEX(Groepen!$A$5:$A$34,MATCH($A42,Groepen!$J$5:$J$34,0)),IFERROR(INDEX(Groepen!$A$5:$A$34,MATCH($A42,Groepen!$K$5:$K$34,0)),IFERROR(INDEX(Groepen!$A$5:$A$34,MATCH($A42,Groepen!$L$5:$L$34,0)),IFERROR(INDEX(Groepen!$A$5:$A$34,MATCH($A42,Groepen!$M$5:$M$34,0)),"")))))))))</f>
        <v/>
      </c>
      <c r="S42" s="19" t="str">
        <f aca="false">IF($A42="","",IF(COUNTIF(Groepen!$F$5:$M$34,$A42)=0,"Nog niet ingedeeld",IF(COUNTIF(Groepen!$F$5:$M$34,$A42)&gt;1,"Dubbel ingedeeld","Ingedeeld")))</f>
        <v/>
      </c>
      <c r="T42" s="18" t="str">
        <f aca="false">IF(OR($A42="",$E42=""),"",IFERROR(SUMPRODUCT((G42:P42="x")*(INDEX($G$5:$P$64,MATCH($E42,$A$5:$A$64,0),0)="x")),"Buddy niet gevonden"))</f>
        <v/>
      </c>
      <c r="U42" s="8" t="str">
        <f aca="false">IF(OR($A42="",$E42=""),"",IFERROR(IF(IF(AND(G42="x",INDEX(G$5:G$64,MATCH($E42,$A$5:$A$64,0))="x"),G$4&amp;"  ","")&amp;IF(AND(H42="x",INDEX(H$5:H$64,MATCH($E42,$A$5:$A$64,0))="x"),H$4&amp;"  ","")&amp;IF(AND(I42="x",INDEX(I$5:I$64,MATCH($E42,$A$5:$A$64,0))="x"),I$4&amp;"  ","")&amp;IF(AND(J42="x",INDEX(J$5:J$64,MATCH($E42,$A$5:$A$64,0))="x"),J$4&amp;"  ","")&amp;IF(AND(K42="x",INDEX(K$5:K$64,MATCH($E42,$A$5:$A$64,0))="x"),K$4&amp;"  ","")&amp;IF(AND(L42="x",INDEX(L$5:L$64,MATCH($E42,$A$5:$A$64,0))="x"),L$4&amp;"  ","")&amp;IF(AND(M42="x",INDEX(M$5:M$64,MATCH($E42,$A$5:$A$64,0))="x"),M$4&amp;"  ","")&amp;IF(AND(N42="x",INDEX(N$5:N$64,MATCH($E42,$A$5:$A$64,0))="x"),N$4&amp;"  ","")&amp;IF(AND(O42="x",INDEX(O$5:O$64,MATCH($E42,$A$5:$A$64,0))="x"),O$4&amp;"  ","")&amp;IF(AND(P42="x",INDEX(P$5:P$64,MATCH($E42,$A$5:$A$64,0))="x"),P$4&amp;"  ","")="","Geen gezamenlijk moment",IF(AND(G42="x",INDEX(G$5:G$64,MATCH($E42,$A$5:$A$64,0))="x"),G$4&amp;"  ","")&amp;IF(AND(H42="x",INDEX(H$5:H$64,MATCH($E42,$A$5:$A$64,0))="x"),H$4&amp;"  ","")&amp;IF(AND(I42="x",INDEX(I$5:I$64,MATCH($E42,$A$5:$A$64,0))="x"),I$4&amp;"  ","")&amp;IF(AND(J42="x",INDEX(J$5:J$64,MATCH($E42,$A$5:$A$64,0))="x"),J$4&amp;"  ","")&amp;IF(AND(K42="x",INDEX(K$5:K$64,MATCH($E42,$A$5:$A$64,0))="x"),K$4&amp;"  ","")&amp;IF(AND(L42="x",INDEX(L$5:L$64,MATCH($E42,$A$5:$A$64,0))="x"),L$4&amp;"  ","")&amp;IF(AND(M42="x",INDEX(M$5:M$64,MATCH($E42,$A$5:$A$64,0))="x"),M$4&amp;"  ","")&amp;IF(AND(N42="x",INDEX(N$5:N$64,MATCH($E42,$A$5:$A$64,0))="x"),N$4&amp;"  ","")&amp;IF(AND(O42="x",INDEX(O$5:O$64,MATCH($E42,$A$5:$A$64,0))="x"),O$4&amp;"  ","")&amp;IF(AND(P42="x",INDEX(P$5:P$64,MATCH($E42,$A$5:$A$64,0))="x"),P$4&amp;"  ","")),""))</f>
        <v/>
      </c>
    </row>
    <row r="43" customFormat="false" ht="15" hidden="false" customHeight="false" outlineLevel="0" collapsed="false">
      <c r="A43" s="17"/>
      <c r="B43" s="15"/>
      <c r="C43" s="15"/>
      <c r="D43" s="15"/>
      <c r="E43" s="17"/>
      <c r="F43" s="17"/>
      <c r="G43" s="15"/>
      <c r="H43" s="15"/>
      <c r="I43" s="15"/>
      <c r="J43" s="15"/>
      <c r="K43" s="15"/>
      <c r="L43" s="15"/>
      <c r="M43" s="15"/>
      <c r="N43" s="15"/>
      <c r="O43" s="15"/>
      <c r="P43" s="15"/>
      <c r="Q43" s="18" t="str">
        <f aca="false">IF($A43="","",COUNTIF(G43:P43,"x"))</f>
        <v/>
      </c>
      <c r="R43" s="18" t="str">
        <f aca="false">IF($A43="","",IFERROR(INDEX(Groepen!$A$5:$A$34,MATCH($A43,Groepen!$F$5:$F$34,0)),IFERROR(INDEX(Groepen!$A$5:$A$34,MATCH($A43,Groepen!$G$5:$G$34,0)),IFERROR(INDEX(Groepen!$A$5:$A$34,MATCH($A43,Groepen!$H$5:$H$34,0)),IFERROR(INDEX(Groepen!$A$5:$A$34,MATCH($A43,Groepen!$I$5:$I$34,0)),IFERROR(INDEX(Groepen!$A$5:$A$34,MATCH($A43,Groepen!$J$5:$J$34,0)),IFERROR(INDEX(Groepen!$A$5:$A$34,MATCH($A43,Groepen!$K$5:$K$34,0)),IFERROR(INDEX(Groepen!$A$5:$A$34,MATCH($A43,Groepen!$L$5:$L$34,0)),IFERROR(INDEX(Groepen!$A$5:$A$34,MATCH($A43,Groepen!$M$5:$M$34,0)),"")))))))))</f>
        <v/>
      </c>
      <c r="S43" s="19" t="str">
        <f aca="false">IF($A43="","",IF(COUNTIF(Groepen!$F$5:$M$34,$A43)=0,"Nog niet ingedeeld",IF(COUNTIF(Groepen!$F$5:$M$34,$A43)&gt;1,"Dubbel ingedeeld","Ingedeeld")))</f>
        <v/>
      </c>
      <c r="T43" s="18" t="str">
        <f aca="false">IF(OR($A43="",$E43=""),"",IFERROR(SUMPRODUCT((G43:P43="x")*(INDEX($G$5:$P$64,MATCH($E43,$A$5:$A$64,0),0)="x")),"Buddy niet gevonden"))</f>
        <v/>
      </c>
      <c r="U43" s="8" t="str">
        <f aca="false">IF(OR($A43="",$E43=""),"",IFERROR(IF(IF(AND(G43="x",INDEX(G$5:G$64,MATCH($E43,$A$5:$A$64,0))="x"),G$4&amp;"  ","")&amp;IF(AND(H43="x",INDEX(H$5:H$64,MATCH($E43,$A$5:$A$64,0))="x"),H$4&amp;"  ","")&amp;IF(AND(I43="x",INDEX(I$5:I$64,MATCH($E43,$A$5:$A$64,0))="x"),I$4&amp;"  ","")&amp;IF(AND(J43="x",INDEX(J$5:J$64,MATCH($E43,$A$5:$A$64,0))="x"),J$4&amp;"  ","")&amp;IF(AND(K43="x",INDEX(K$5:K$64,MATCH($E43,$A$5:$A$64,0))="x"),K$4&amp;"  ","")&amp;IF(AND(L43="x",INDEX(L$5:L$64,MATCH($E43,$A$5:$A$64,0))="x"),L$4&amp;"  ","")&amp;IF(AND(M43="x",INDEX(M$5:M$64,MATCH($E43,$A$5:$A$64,0))="x"),M$4&amp;"  ","")&amp;IF(AND(N43="x",INDEX(N$5:N$64,MATCH($E43,$A$5:$A$64,0))="x"),N$4&amp;"  ","")&amp;IF(AND(O43="x",INDEX(O$5:O$64,MATCH($E43,$A$5:$A$64,0))="x"),O$4&amp;"  ","")&amp;IF(AND(P43="x",INDEX(P$5:P$64,MATCH($E43,$A$5:$A$64,0))="x"),P$4&amp;"  ","")="","Geen gezamenlijk moment",IF(AND(G43="x",INDEX(G$5:G$64,MATCH($E43,$A$5:$A$64,0))="x"),G$4&amp;"  ","")&amp;IF(AND(H43="x",INDEX(H$5:H$64,MATCH($E43,$A$5:$A$64,0))="x"),H$4&amp;"  ","")&amp;IF(AND(I43="x",INDEX(I$5:I$64,MATCH($E43,$A$5:$A$64,0))="x"),I$4&amp;"  ","")&amp;IF(AND(J43="x",INDEX(J$5:J$64,MATCH($E43,$A$5:$A$64,0))="x"),J$4&amp;"  ","")&amp;IF(AND(K43="x",INDEX(K$5:K$64,MATCH($E43,$A$5:$A$64,0))="x"),K$4&amp;"  ","")&amp;IF(AND(L43="x",INDEX(L$5:L$64,MATCH($E43,$A$5:$A$64,0))="x"),L$4&amp;"  ","")&amp;IF(AND(M43="x",INDEX(M$5:M$64,MATCH($E43,$A$5:$A$64,0))="x"),M$4&amp;"  ","")&amp;IF(AND(N43="x",INDEX(N$5:N$64,MATCH($E43,$A$5:$A$64,0))="x"),N$4&amp;"  ","")&amp;IF(AND(O43="x",INDEX(O$5:O$64,MATCH($E43,$A$5:$A$64,0))="x"),O$4&amp;"  ","")&amp;IF(AND(P43="x",INDEX(P$5:P$64,MATCH($E43,$A$5:$A$64,0))="x"),P$4&amp;"  ","")),""))</f>
        <v/>
      </c>
    </row>
    <row r="44" customFormat="false" ht="15" hidden="false" customHeight="false" outlineLevel="0" collapsed="false">
      <c r="A44" s="17"/>
      <c r="B44" s="15"/>
      <c r="C44" s="15"/>
      <c r="D44" s="15"/>
      <c r="E44" s="17"/>
      <c r="F44" s="17"/>
      <c r="G44" s="15"/>
      <c r="H44" s="15"/>
      <c r="I44" s="15"/>
      <c r="J44" s="15"/>
      <c r="K44" s="15"/>
      <c r="L44" s="15"/>
      <c r="M44" s="15"/>
      <c r="N44" s="15"/>
      <c r="O44" s="15"/>
      <c r="P44" s="15"/>
      <c r="Q44" s="18" t="str">
        <f aca="false">IF($A44="","",COUNTIF(G44:P44,"x"))</f>
        <v/>
      </c>
      <c r="R44" s="18" t="str">
        <f aca="false">IF($A44="","",IFERROR(INDEX(Groepen!$A$5:$A$34,MATCH($A44,Groepen!$F$5:$F$34,0)),IFERROR(INDEX(Groepen!$A$5:$A$34,MATCH($A44,Groepen!$G$5:$G$34,0)),IFERROR(INDEX(Groepen!$A$5:$A$34,MATCH($A44,Groepen!$H$5:$H$34,0)),IFERROR(INDEX(Groepen!$A$5:$A$34,MATCH($A44,Groepen!$I$5:$I$34,0)),IFERROR(INDEX(Groepen!$A$5:$A$34,MATCH($A44,Groepen!$J$5:$J$34,0)),IFERROR(INDEX(Groepen!$A$5:$A$34,MATCH($A44,Groepen!$K$5:$K$34,0)),IFERROR(INDEX(Groepen!$A$5:$A$34,MATCH($A44,Groepen!$L$5:$L$34,0)),IFERROR(INDEX(Groepen!$A$5:$A$34,MATCH($A44,Groepen!$M$5:$M$34,0)),"")))))))))</f>
        <v/>
      </c>
      <c r="S44" s="19" t="str">
        <f aca="false">IF($A44="","",IF(COUNTIF(Groepen!$F$5:$M$34,$A44)=0,"Nog niet ingedeeld",IF(COUNTIF(Groepen!$F$5:$M$34,$A44)&gt;1,"Dubbel ingedeeld","Ingedeeld")))</f>
        <v/>
      </c>
      <c r="T44" s="18" t="str">
        <f aca="false">IF(OR($A44="",$E44=""),"",IFERROR(SUMPRODUCT((G44:P44="x")*(INDEX($G$5:$P$64,MATCH($E44,$A$5:$A$64,0),0)="x")),"Buddy niet gevonden"))</f>
        <v/>
      </c>
      <c r="U44" s="8" t="str">
        <f aca="false">IF(OR($A44="",$E44=""),"",IFERROR(IF(IF(AND(G44="x",INDEX(G$5:G$64,MATCH($E44,$A$5:$A$64,0))="x"),G$4&amp;"  ","")&amp;IF(AND(H44="x",INDEX(H$5:H$64,MATCH($E44,$A$5:$A$64,0))="x"),H$4&amp;"  ","")&amp;IF(AND(I44="x",INDEX(I$5:I$64,MATCH($E44,$A$5:$A$64,0))="x"),I$4&amp;"  ","")&amp;IF(AND(J44="x",INDEX(J$5:J$64,MATCH($E44,$A$5:$A$64,0))="x"),J$4&amp;"  ","")&amp;IF(AND(K44="x",INDEX(K$5:K$64,MATCH($E44,$A$5:$A$64,0))="x"),K$4&amp;"  ","")&amp;IF(AND(L44="x",INDEX(L$5:L$64,MATCH($E44,$A$5:$A$64,0))="x"),L$4&amp;"  ","")&amp;IF(AND(M44="x",INDEX(M$5:M$64,MATCH($E44,$A$5:$A$64,0))="x"),M$4&amp;"  ","")&amp;IF(AND(N44="x",INDEX(N$5:N$64,MATCH($E44,$A$5:$A$64,0))="x"),N$4&amp;"  ","")&amp;IF(AND(O44="x",INDEX(O$5:O$64,MATCH($E44,$A$5:$A$64,0))="x"),O$4&amp;"  ","")&amp;IF(AND(P44="x",INDEX(P$5:P$64,MATCH($E44,$A$5:$A$64,0))="x"),P$4&amp;"  ","")="","Geen gezamenlijk moment",IF(AND(G44="x",INDEX(G$5:G$64,MATCH($E44,$A$5:$A$64,0))="x"),G$4&amp;"  ","")&amp;IF(AND(H44="x",INDEX(H$5:H$64,MATCH($E44,$A$5:$A$64,0))="x"),H$4&amp;"  ","")&amp;IF(AND(I44="x",INDEX(I$5:I$64,MATCH($E44,$A$5:$A$64,0))="x"),I$4&amp;"  ","")&amp;IF(AND(J44="x",INDEX(J$5:J$64,MATCH($E44,$A$5:$A$64,0))="x"),J$4&amp;"  ","")&amp;IF(AND(K44="x",INDEX(K$5:K$64,MATCH($E44,$A$5:$A$64,0))="x"),K$4&amp;"  ","")&amp;IF(AND(L44="x",INDEX(L$5:L$64,MATCH($E44,$A$5:$A$64,0))="x"),L$4&amp;"  ","")&amp;IF(AND(M44="x",INDEX(M$5:M$64,MATCH($E44,$A$5:$A$64,0))="x"),M$4&amp;"  ","")&amp;IF(AND(N44="x",INDEX(N$5:N$64,MATCH($E44,$A$5:$A$64,0))="x"),N$4&amp;"  ","")&amp;IF(AND(O44="x",INDEX(O$5:O$64,MATCH($E44,$A$5:$A$64,0))="x"),O$4&amp;"  ","")&amp;IF(AND(P44="x",INDEX(P$5:P$64,MATCH($E44,$A$5:$A$64,0))="x"),P$4&amp;"  ","")),""))</f>
        <v/>
      </c>
    </row>
    <row r="45" customFormat="false" ht="15" hidden="false" customHeight="false" outlineLevel="0" collapsed="false">
      <c r="A45" s="17"/>
      <c r="B45" s="15"/>
      <c r="C45" s="15"/>
      <c r="D45" s="15"/>
      <c r="E45" s="17"/>
      <c r="F45" s="17"/>
      <c r="G45" s="15"/>
      <c r="H45" s="15"/>
      <c r="I45" s="15"/>
      <c r="J45" s="15"/>
      <c r="K45" s="15"/>
      <c r="L45" s="15"/>
      <c r="M45" s="15"/>
      <c r="N45" s="15"/>
      <c r="O45" s="15"/>
      <c r="P45" s="15"/>
      <c r="Q45" s="18" t="str">
        <f aca="false">IF($A45="","",COUNTIF(G45:P45,"x"))</f>
        <v/>
      </c>
      <c r="R45" s="18" t="str">
        <f aca="false">IF($A45="","",IFERROR(INDEX(Groepen!$A$5:$A$34,MATCH($A45,Groepen!$F$5:$F$34,0)),IFERROR(INDEX(Groepen!$A$5:$A$34,MATCH($A45,Groepen!$G$5:$G$34,0)),IFERROR(INDEX(Groepen!$A$5:$A$34,MATCH($A45,Groepen!$H$5:$H$34,0)),IFERROR(INDEX(Groepen!$A$5:$A$34,MATCH($A45,Groepen!$I$5:$I$34,0)),IFERROR(INDEX(Groepen!$A$5:$A$34,MATCH($A45,Groepen!$J$5:$J$34,0)),IFERROR(INDEX(Groepen!$A$5:$A$34,MATCH($A45,Groepen!$K$5:$K$34,0)),IFERROR(INDEX(Groepen!$A$5:$A$34,MATCH($A45,Groepen!$L$5:$L$34,0)),IFERROR(INDEX(Groepen!$A$5:$A$34,MATCH($A45,Groepen!$M$5:$M$34,0)),"")))))))))</f>
        <v/>
      </c>
      <c r="S45" s="19" t="str">
        <f aca="false">IF($A45="","",IF(COUNTIF(Groepen!$F$5:$M$34,$A45)=0,"Nog niet ingedeeld",IF(COUNTIF(Groepen!$F$5:$M$34,$A45)&gt;1,"Dubbel ingedeeld","Ingedeeld")))</f>
        <v/>
      </c>
      <c r="T45" s="18" t="str">
        <f aca="false">IF(OR($A45="",$E45=""),"",IFERROR(SUMPRODUCT((G45:P45="x")*(INDEX($G$5:$P$64,MATCH($E45,$A$5:$A$64,0),0)="x")),"Buddy niet gevonden"))</f>
        <v/>
      </c>
      <c r="U45" s="8" t="str">
        <f aca="false">IF(OR($A45="",$E45=""),"",IFERROR(IF(IF(AND(G45="x",INDEX(G$5:G$64,MATCH($E45,$A$5:$A$64,0))="x"),G$4&amp;"  ","")&amp;IF(AND(H45="x",INDEX(H$5:H$64,MATCH($E45,$A$5:$A$64,0))="x"),H$4&amp;"  ","")&amp;IF(AND(I45="x",INDEX(I$5:I$64,MATCH($E45,$A$5:$A$64,0))="x"),I$4&amp;"  ","")&amp;IF(AND(J45="x",INDEX(J$5:J$64,MATCH($E45,$A$5:$A$64,0))="x"),J$4&amp;"  ","")&amp;IF(AND(K45="x",INDEX(K$5:K$64,MATCH($E45,$A$5:$A$64,0))="x"),K$4&amp;"  ","")&amp;IF(AND(L45="x",INDEX(L$5:L$64,MATCH($E45,$A$5:$A$64,0))="x"),L$4&amp;"  ","")&amp;IF(AND(M45="x",INDEX(M$5:M$64,MATCH($E45,$A$5:$A$64,0))="x"),M$4&amp;"  ","")&amp;IF(AND(N45="x",INDEX(N$5:N$64,MATCH($E45,$A$5:$A$64,0))="x"),N$4&amp;"  ","")&amp;IF(AND(O45="x",INDEX(O$5:O$64,MATCH($E45,$A$5:$A$64,0))="x"),O$4&amp;"  ","")&amp;IF(AND(P45="x",INDEX(P$5:P$64,MATCH($E45,$A$5:$A$64,0))="x"),P$4&amp;"  ","")="","Geen gezamenlijk moment",IF(AND(G45="x",INDEX(G$5:G$64,MATCH($E45,$A$5:$A$64,0))="x"),G$4&amp;"  ","")&amp;IF(AND(H45="x",INDEX(H$5:H$64,MATCH($E45,$A$5:$A$64,0))="x"),H$4&amp;"  ","")&amp;IF(AND(I45="x",INDEX(I$5:I$64,MATCH($E45,$A$5:$A$64,0))="x"),I$4&amp;"  ","")&amp;IF(AND(J45="x",INDEX(J$5:J$64,MATCH($E45,$A$5:$A$64,0))="x"),J$4&amp;"  ","")&amp;IF(AND(K45="x",INDEX(K$5:K$64,MATCH($E45,$A$5:$A$64,0))="x"),K$4&amp;"  ","")&amp;IF(AND(L45="x",INDEX(L$5:L$64,MATCH($E45,$A$5:$A$64,0))="x"),L$4&amp;"  ","")&amp;IF(AND(M45="x",INDEX(M$5:M$64,MATCH($E45,$A$5:$A$64,0))="x"),M$4&amp;"  ","")&amp;IF(AND(N45="x",INDEX(N$5:N$64,MATCH($E45,$A$5:$A$64,0))="x"),N$4&amp;"  ","")&amp;IF(AND(O45="x",INDEX(O$5:O$64,MATCH($E45,$A$5:$A$64,0))="x"),O$4&amp;"  ","")&amp;IF(AND(P45="x",INDEX(P$5:P$64,MATCH($E45,$A$5:$A$64,0))="x"),P$4&amp;"  ","")),""))</f>
        <v/>
      </c>
    </row>
    <row r="46" customFormat="false" ht="15" hidden="false" customHeight="false" outlineLevel="0" collapsed="false">
      <c r="A46" s="17"/>
      <c r="B46" s="15"/>
      <c r="C46" s="15"/>
      <c r="D46" s="15"/>
      <c r="E46" s="17"/>
      <c r="F46" s="17"/>
      <c r="G46" s="15"/>
      <c r="H46" s="15"/>
      <c r="I46" s="15"/>
      <c r="J46" s="15"/>
      <c r="K46" s="15"/>
      <c r="L46" s="15"/>
      <c r="M46" s="15"/>
      <c r="N46" s="15"/>
      <c r="O46" s="15"/>
      <c r="P46" s="15"/>
      <c r="Q46" s="18" t="str">
        <f aca="false">IF($A46="","",COUNTIF(G46:P46,"x"))</f>
        <v/>
      </c>
      <c r="R46" s="18" t="str">
        <f aca="false">IF($A46="","",IFERROR(INDEX(Groepen!$A$5:$A$34,MATCH($A46,Groepen!$F$5:$F$34,0)),IFERROR(INDEX(Groepen!$A$5:$A$34,MATCH($A46,Groepen!$G$5:$G$34,0)),IFERROR(INDEX(Groepen!$A$5:$A$34,MATCH($A46,Groepen!$H$5:$H$34,0)),IFERROR(INDEX(Groepen!$A$5:$A$34,MATCH($A46,Groepen!$I$5:$I$34,0)),IFERROR(INDEX(Groepen!$A$5:$A$34,MATCH($A46,Groepen!$J$5:$J$34,0)),IFERROR(INDEX(Groepen!$A$5:$A$34,MATCH($A46,Groepen!$K$5:$K$34,0)),IFERROR(INDEX(Groepen!$A$5:$A$34,MATCH($A46,Groepen!$L$5:$L$34,0)),IFERROR(INDEX(Groepen!$A$5:$A$34,MATCH($A46,Groepen!$M$5:$M$34,0)),"")))))))))</f>
        <v/>
      </c>
      <c r="S46" s="19" t="str">
        <f aca="false">IF($A46="","",IF(COUNTIF(Groepen!$F$5:$M$34,$A46)=0,"Nog niet ingedeeld",IF(COUNTIF(Groepen!$F$5:$M$34,$A46)&gt;1,"Dubbel ingedeeld","Ingedeeld")))</f>
        <v/>
      </c>
      <c r="T46" s="18" t="str">
        <f aca="false">IF(OR($A46="",$E46=""),"",IFERROR(SUMPRODUCT((G46:P46="x")*(INDEX($G$5:$P$64,MATCH($E46,$A$5:$A$64,0),0)="x")),"Buddy niet gevonden"))</f>
        <v/>
      </c>
      <c r="U46" s="8" t="str">
        <f aca="false">IF(OR($A46="",$E46=""),"",IFERROR(IF(IF(AND(G46="x",INDEX(G$5:G$64,MATCH($E46,$A$5:$A$64,0))="x"),G$4&amp;"  ","")&amp;IF(AND(H46="x",INDEX(H$5:H$64,MATCH($E46,$A$5:$A$64,0))="x"),H$4&amp;"  ","")&amp;IF(AND(I46="x",INDEX(I$5:I$64,MATCH($E46,$A$5:$A$64,0))="x"),I$4&amp;"  ","")&amp;IF(AND(J46="x",INDEX(J$5:J$64,MATCH($E46,$A$5:$A$64,0))="x"),J$4&amp;"  ","")&amp;IF(AND(K46="x",INDEX(K$5:K$64,MATCH($E46,$A$5:$A$64,0))="x"),K$4&amp;"  ","")&amp;IF(AND(L46="x",INDEX(L$5:L$64,MATCH($E46,$A$5:$A$64,0))="x"),L$4&amp;"  ","")&amp;IF(AND(M46="x",INDEX(M$5:M$64,MATCH($E46,$A$5:$A$64,0))="x"),M$4&amp;"  ","")&amp;IF(AND(N46="x",INDEX(N$5:N$64,MATCH($E46,$A$5:$A$64,0))="x"),N$4&amp;"  ","")&amp;IF(AND(O46="x",INDEX(O$5:O$64,MATCH($E46,$A$5:$A$64,0))="x"),O$4&amp;"  ","")&amp;IF(AND(P46="x",INDEX(P$5:P$64,MATCH($E46,$A$5:$A$64,0))="x"),P$4&amp;"  ","")="","Geen gezamenlijk moment",IF(AND(G46="x",INDEX(G$5:G$64,MATCH($E46,$A$5:$A$64,0))="x"),G$4&amp;"  ","")&amp;IF(AND(H46="x",INDEX(H$5:H$64,MATCH($E46,$A$5:$A$64,0))="x"),H$4&amp;"  ","")&amp;IF(AND(I46="x",INDEX(I$5:I$64,MATCH($E46,$A$5:$A$64,0))="x"),I$4&amp;"  ","")&amp;IF(AND(J46="x",INDEX(J$5:J$64,MATCH($E46,$A$5:$A$64,0))="x"),J$4&amp;"  ","")&amp;IF(AND(K46="x",INDEX(K$5:K$64,MATCH($E46,$A$5:$A$64,0))="x"),K$4&amp;"  ","")&amp;IF(AND(L46="x",INDEX(L$5:L$64,MATCH($E46,$A$5:$A$64,0))="x"),L$4&amp;"  ","")&amp;IF(AND(M46="x",INDEX(M$5:M$64,MATCH($E46,$A$5:$A$64,0))="x"),M$4&amp;"  ","")&amp;IF(AND(N46="x",INDEX(N$5:N$64,MATCH($E46,$A$5:$A$64,0))="x"),N$4&amp;"  ","")&amp;IF(AND(O46="x",INDEX(O$5:O$64,MATCH($E46,$A$5:$A$64,0))="x"),O$4&amp;"  ","")&amp;IF(AND(P46="x",INDEX(P$5:P$64,MATCH($E46,$A$5:$A$64,0))="x"),P$4&amp;"  ","")),""))</f>
        <v/>
      </c>
    </row>
    <row r="47" customFormat="false" ht="15" hidden="false" customHeight="false" outlineLevel="0" collapsed="false">
      <c r="A47" s="17"/>
      <c r="B47" s="15"/>
      <c r="C47" s="15"/>
      <c r="D47" s="15"/>
      <c r="E47" s="17"/>
      <c r="F47" s="17"/>
      <c r="G47" s="15"/>
      <c r="H47" s="15"/>
      <c r="I47" s="15"/>
      <c r="J47" s="15"/>
      <c r="K47" s="15"/>
      <c r="L47" s="15"/>
      <c r="M47" s="15"/>
      <c r="N47" s="15"/>
      <c r="O47" s="15"/>
      <c r="P47" s="15"/>
      <c r="Q47" s="18" t="str">
        <f aca="false">IF($A47="","",COUNTIF(G47:P47,"x"))</f>
        <v/>
      </c>
      <c r="R47" s="18" t="str">
        <f aca="false">IF($A47="","",IFERROR(INDEX(Groepen!$A$5:$A$34,MATCH($A47,Groepen!$F$5:$F$34,0)),IFERROR(INDEX(Groepen!$A$5:$A$34,MATCH($A47,Groepen!$G$5:$G$34,0)),IFERROR(INDEX(Groepen!$A$5:$A$34,MATCH($A47,Groepen!$H$5:$H$34,0)),IFERROR(INDEX(Groepen!$A$5:$A$34,MATCH($A47,Groepen!$I$5:$I$34,0)),IFERROR(INDEX(Groepen!$A$5:$A$34,MATCH($A47,Groepen!$J$5:$J$34,0)),IFERROR(INDEX(Groepen!$A$5:$A$34,MATCH($A47,Groepen!$K$5:$K$34,0)),IFERROR(INDEX(Groepen!$A$5:$A$34,MATCH($A47,Groepen!$L$5:$L$34,0)),IFERROR(INDEX(Groepen!$A$5:$A$34,MATCH($A47,Groepen!$M$5:$M$34,0)),"")))))))))</f>
        <v/>
      </c>
      <c r="S47" s="19" t="str">
        <f aca="false">IF($A47="","",IF(COUNTIF(Groepen!$F$5:$M$34,$A47)=0,"Nog niet ingedeeld",IF(COUNTIF(Groepen!$F$5:$M$34,$A47)&gt;1,"Dubbel ingedeeld","Ingedeeld")))</f>
        <v/>
      </c>
      <c r="T47" s="18" t="str">
        <f aca="false">IF(OR($A47="",$E47=""),"",IFERROR(SUMPRODUCT((G47:P47="x")*(INDEX($G$5:$P$64,MATCH($E47,$A$5:$A$64,0),0)="x")),"Buddy niet gevonden"))</f>
        <v/>
      </c>
      <c r="U47" s="8" t="str">
        <f aca="false">IF(OR($A47="",$E47=""),"",IFERROR(IF(IF(AND(G47="x",INDEX(G$5:G$64,MATCH($E47,$A$5:$A$64,0))="x"),G$4&amp;"  ","")&amp;IF(AND(H47="x",INDEX(H$5:H$64,MATCH($E47,$A$5:$A$64,0))="x"),H$4&amp;"  ","")&amp;IF(AND(I47="x",INDEX(I$5:I$64,MATCH($E47,$A$5:$A$64,0))="x"),I$4&amp;"  ","")&amp;IF(AND(J47="x",INDEX(J$5:J$64,MATCH($E47,$A$5:$A$64,0))="x"),J$4&amp;"  ","")&amp;IF(AND(K47="x",INDEX(K$5:K$64,MATCH($E47,$A$5:$A$64,0))="x"),K$4&amp;"  ","")&amp;IF(AND(L47="x",INDEX(L$5:L$64,MATCH($E47,$A$5:$A$64,0))="x"),L$4&amp;"  ","")&amp;IF(AND(M47="x",INDEX(M$5:M$64,MATCH($E47,$A$5:$A$64,0))="x"),M$4&amp;"  ","")&amp;IF(AND(N47="x",INDEX(N$5:N$64,MATCH($E47,$A$5:$A$64,0))="x"),N$4&amp;"  ","")&amp;IF(AND(O47="x",INDEX(O$5:O$64,MATCH($E47,$A$5:$A$64,0))="x"),O$4&amp;"  ","")&amp;IF(AND(P47="x",INDEX(P$5:P$64,MATCH($E47,$A$5:$A$64,0))="x"),P$4&amp;"  ","")="","Geen gezamenlijk moment",IF(AND(G47="x",INDEX(G$5:G$64,MATCH($E47,$A$5:$A$64,0))="x"),G$4&amp;"  ","")&amp;IF(AND(H47="x",INDEX(H$5:H$64,MATCH($E47,$A$5:$A$64,0))="x"),H$4&amp;"  ","")&amp;IF(AND(I47="x",INDEX(I$5:I$64,MATCH($E47,$A$5:$A$64,0))="x"),I$4&amp;"  ","")&amp;IF(AND(J47="x",INDEX(J$5:J$64,MATCH($E47,$A$5:$A$64,0))="x"),J$4&amp;"  ","")&amp;IF(AND(K47="x",INDEX(K$5:K$64,MATCH($E47,$A$5:$A$64,0))="x"),K$4&amp;"  ","")&amp;IF(AND(L47="x",INDEX(L$5:L$64,MATCH($E47,$A$5:$A$64,0))="x"),L$4&amp;"  ","")&amp;IF(AND(M47="x",INDEX(M$5:M$64,MATCH($E47,$A$5:$A$64,0))="x"),M$4&amp;"  ","")&amp;IF(AND(N47="x",INDEX(N$5:N$64,MATCH($E47,$A$5:$A$64,0))="x"),N$4&amp;"  ","")&amp;IF(AND(O47="x",INDEX(O$5:O$64,MATCH($E47,$A$5:$A$64,0))="x"),O$4&amp;"  ","")&amp;IF(AND(P47="x",INDEX(P$5:P$64,MATCH($E47,$A$5:$A$64,0))="x"),P$4&amp;"  ","")),""))</f>
        <v/>
      </c>
    </row>
    <row r="48" customFormat="false" ht="15" hidden="false" customHeight="false" outlineLevel="0" collapsed="false">
      <c r="A48" s="17"/>
      <c r="B48" s="15"/>
      <c r="C48" s="15"/>
      <c r="D48" s="15"/>
      <c r="E48" s="17"/>
      <c r="F48" s="17"/>
      <c r="G48" s="15"/>
      <c r="H48" s="15"/>
      <c r="I48" s="15"/>
      <c r="J48" s="15"/>
      <c r="K48" s="15"/>
      <c r="L48" s="15"/>
      <c r="M48" s="15"/>
      <c r="N48" s="15"/>
      <c r="O48" s="15"/>
      <c r="P48" s="15"/>
      <c r="Q48" s="18" t="str">
        <f aca="false">IF($A48="","",COUNTIF(G48:P48,"x"))</f>
        <v/>
      </c>
      <c r="R48" s="18" t="str">
        <f aca="false">IF($A48="","",IFERROR(INDEX(Groepen!$A$5:$A$34,MATCH($A48,Groepen!$F$5:$F$34,0)),IFERROR(INDEX(Groepen!$A$5:$A$34,MATCH($A48,Groepen!$G$5:$G$34,0)),IFERROR(INDEX(Groepen!$A$5:$A$34,MATCH($A48,Groepen!$H$5:$H$34,0)),IFERROR(INDEX(Groepen!$A$5:$A$34,MATCH($A48,Groepen!$I$5:$I$34,0)),IFERROR(INDEX(Groepen!$A$5:$A$34,MATCH($A48,Groepen!$J$5:$J$34,0)),IFERROR(INDEX(Groepen!$A$5:$A$34,MATCH($A48,Groepen!$K$5:$K$34,0)),IFERROR(INDEX(Groepen!$A$5:$A$34,MATCH($A48,Groepen!$L$5:$L$34,0)),IFERROR(INDEX(Groepen!$A$5:$A$34,MATCH($A48,Groepen!$M$5:$M$34,0)),"")))))))))</f>
        <v/>
      </c>
      <c r="S48" s="19" t="str">
        <f aca="false">IF($A48="","",IF(COUNTIF(Groepen!$F$5:$M$34,$A48)=0,"Nog niet ingedeeld",IF(COUNTIF(Groepen!$F$5:$M$34,$A48)&gt;1,"Dubbel ingedeeld","Ingedeeld")))</f>
        <v/>
      </c>
      <c r="T48" s="18" t="str">
        <f aca="false">IF(OR($A48="",$E48=""),"",IFERROR(SUMPRODUCT((G48:P48="x")*(INDEX($G$5:$P$64,MATCH($E48,$A$5:$A$64,0),0)="x")),"Buddy niet gevonden"))</f>
        <v/>
      </c>
      <c r="U48" s="8" t="str">
        <f aca="false">IF(OR($A48="",$E48=""),"",IFERROR(IF(IF(AND(G48="x",INDEX(G$5:G$64,MATCH($E48,$A$5:$A$64,0))="x"),G$4&amp;"  ","")&amp;IF(AND(H48="x",INDEX(H$5:H$64,MATCH($E48,$A$5:$A$64,0))="x"),H$4&amp;"  ","")&amp;IF(AND(I48="x",INDEX(I$5:I$64,MATCH($E48,$A$5:$A$64,0))="x"),I$4&amp;"  ","")&amp;IF(AND(J48="x",INDEX(J$5:J$64,MATCH($E48,$A$5:$A$64,0))="x"),J$4&amp;"  ","")&amp;IF(AND(K48="x",INDEX(K$5:K$64,MATCH($E48,$A$5:$A$64,0))="x"),K$4&amp;"  ","")&amp;IF(AND(L48="x",INDEX(L$5:L$64,MATCH($E48,$A$5:$A$64,0))="x"),L$4&amp;"  ","")&amp;IF(AND(M48="x",INDEX(M$5:M$64,MATCH($E48,$A$5:$A$64,0))="x"),M$4&amp;"  ","")&amp;IF(AND(N48="x",INDEX(N$5:N$64,MATCH($E48,$A$5:$A$64,0))="x"),N$4&amp;"  ","")&amp;IF(AND(O48="x",INDEX(O$5:O$64,MATCH($E48,$A$5:$A$64,0))="x"),O$4&amp;"  ","")&amp;IF(AND(P48="x",INDEX(P$5:P$64,MATCH($E48,$A$5:$A$64,0))="x"),P$4&amp;"  ","")="","Geen gezamenlijk moment",IF(AND(G48="x",INDEX(G$5:G$64,MATCH($E48,$A$5:$A$64,0))="x"),G$4&amp;"  ","")&amp;IF(AND(H48="x",INDEX(H$5:H$64,MATCH($E48,$A$5:$A$64,0))="x"),H$4&amp;"  ","")&amp;IF(AND(I48="x",INDEX(I$5:I$64,MATCH($E48,$A$5:$A$64,0))="x"),I$4&amp;"  ","")&amp;IF(AND(J48="x",INDEX(J$5:J$64,MATCH($E48,$A$5:$A$64,0))="x"),J$4&amp;"  ","")&amp;IF(AND(K48="x",INDEX(K$5:K$64,MATCH($E48,$A$5:$A$64,0))="x"),K$4&amp;"  ","")&amp;IF(AND(L48="x",INDEX(L$5:L$64,MATCH($E48,$A$5:$A$64,0))="x"),L$4&amp;"  ","")&amp;IF(AND(M48="x",INDEX(M$5:M$64,MATCH($E48,$A$5:$A$64,0))="x"),M$4&amp;"  ","")&amp;IF(AND(N48="x",INDEX(N$5:N$64,MATCH($E48,$A$5:$A$64,0))="x"),N$4&amp;"  ","")&amp;IF(AND(O48="x",INDEX(O$5:O$64,MATCH($E48,$A$5:$A$64,0))="x"),O$4&amp;"  ","")&amp;IF(AND(P48="x",INDEX(P$5:P$64,MATCH($E48,$A$5:$A$64,0))="x"),P$4&amp;"  ","")),""))</f>
        <v/>
      </c>
    </row>
    <row r="49" customFormat="false" ht="15" hidden="false" customHeight="false" outlineLevel="0" collapsed="false">
      <c r="A49" s="17"/>
      <c r="B49" s="15"/>
      <c r="C49" s="15"/>
      <c r="D49" s="15"/>
      <c r="E49" s="17"/>
      <c r="F49" s="17"/>
      <c r="G49" s="15"/>
      <c r="H49" s="15"/>
      <c r="I49" s="15"/>
      <c r="J49" s="15"/>
      <c r="K49" s="15"/>
      <c r="L49" s="15"/>
      <c r="M49" s="15"/>
      <c r="N49" s="15"/>
      <c r="O49" s="15"/>
      <c r="P49" s="15"/>
      <c r="Q49" s="18" t="str">
        <f aca="false">IF($A49="","",COUNTIF(G49:P49,"x"))</f>
        <v/>
      </c>
      <c r="R49" s="18" t="str">
        <f aca="false">IF($A49="","",IFERROR(INDEX(Groepen!$A$5:$A$34,MATCH($A49,Groepen!$F$5:$F$34,0)),IFERROR(INDEX(Groepen!$A$5:$A$34,MATCH($A49,Groepen!$G$5:$G$34,0)),IFERROR(INDEX(Groepen!$A$5:$A$34,MATCH($A49,Groepen!$H$5:$H$34,0)),IFERROR(INDEX(Groepen!$A$5:$A$34,MATCH($A49,Groepen!$I$5:$I$34,0)),IFERROR(INDEX(Groepen!$A$5:$A$34,MATCH($A49,Groepen!$J$5:$J$34,0)),IFERROR(INDEX(Groepen!$A$5:$A$34,MATCH($A49,Groepen!$K$5:$K$34,0)),IFERROR(INDEX(Groepen!$A$5:$A$34,MATCH($A49,Groepen!$L$5:$L$34,0)),IFERROR(INDEX(Groepen!$A$5:$A$34,MATCH($A49,Groepen!$M$5:$M$34,0)),"")))))))))</f>
        <v/>
      </c>
      <c r="S49" s="19" t="str">
        <f aca="false">IF($A49="","",IF(COUNTIF(Groepen!$F$5:$M$34,$A49)=0,"Nog niet ingedeeld",IF(COUNTIF(Groepen!$F$5:$M$34,$A49)&gt;1,"Dubbel ingedeeld","Ingedeeld")))</f>
        <v/>
      </c>
      <c r="T49" s="18" t="str">
        <f aca="false">IF(OR($A49="",$E49=""),"",IFERROR(SUMPRODUCT((G49:P49="x")*(INDEX($G$5:$P$64,MATCH($E49,$A$5:$A$64,0),0)="x")),"Buddy niet gevonden"))</f>
        <v/>
      </c>
      <c r="U49" s="8" t="str">
        <f aca="false">IF(OR($A49="",$E49=""),"",IFERROR(IF(IF(AND(G49="x",INDEX(G$5:G$64,MATCH($E49,$A$5:$A$64,0))="x"),G$4&amp;"  ","")&amp;IF(AND(H49="x",INDEX(H$5:H$64,MATCH($E49,$A$5:$A$64,0))="x"),H$4&amp;"  ","")&amp;IF(AND(I49="x",INDEX(I$5:I$64,MATCH($E49,$A$5:$A$64,0))="x"),I$4&amp;"  ","")&amp;IF(AND(J49="x",INDEX(J$5:J$64,MATCH($E49,$A$5:$A$64,0))="x"),J$4&amp;"  ","")&amp;IF(AND(K49="x",INDEX(K$5:K$64,MATCH($E49,$A$5:$A$64,0))="x"),K$4&amp;"  ","")&amp;IF(AND(L49="x",INDEX(L$5:L$64,MATCH($E49,$A$5:$A$64,0))="x"),L$4&amp;"  ","")&amp;IF(AND(M49="x",INDEX(M$5:M$64,MATCH($E49,$A$5:$A$64,0))="x"),M$4&amp;"  ","")&amp;IF(AND(N49="x",INDEX(N$5:N$64,MATCH($E49,$A$5:$A$64,0))="x"),N$4&amp;"  ","")&amp;IF(AND(O49="x",INDEX(O$5:O$64,MATCH($E49,$A$5:$A$64,0))="x"),O$4&amp;"  ","")&amp;IF(AND(P49="x",INDEX(P$5:P$64,MATCH($E49,$A$5:$A$64,0))="x"),P$4&amp;"  ","")="","Geen gezamenlijk moment",IF(AND(G49="x",INDEX(G$5:G$64,MATCH($E49,$A$5:$A$64,0))="x"),G$4&amp;"  ","")&amp;IF(AND(H49="x",INDEX(H$5:H$64,MATCH($E49,$A$5:$A$64,0))="x"),H$4&amp;"  ","")&amp;IF(AND(I49="x",INDEX(I$5:I$64,MATCH($E49,$A$5:$A$64,0))="x"),I$4&amp;"  ","")&amp;IF(AND(J49="x",INDEX(J$5:J$64,MATCH($E49,$A$5:$A$64,0))="x"),J$4&amp;"  ","")&amp;IF(AND(K49="x",INDEX(K$5:K$64,MATCH($E49,$A$5:$A$64,0))="x"),K$4&amp;"  ","")&amp;IF(AND(L49="x",INDEX(L$5:L$64,MATCH($E49,$A$5:$A$64,0))="x"),L$4&amp;"  ","")&amp;IF(AND(M49="x",INDEX(M$5:M$64,MATCH($E49,$A$5:$A$64,0))="x"),M$4&amp;"  ","")&amp;IF(AND(N49="x",INDEX(N$5:N$64,MATCH($E49,$A$5:$A$64,0))="x"),N$4&amp;"  ","")&amp;IF(AND(O49="x",INDEX(O$5:O$64,MATCH($E49,$A$5:$A$64,0))="x"),O$4&amp;"  ","")&amp;IF(AND(P49="x",INDEX(P$5:P$64,MATCH($E49,$A$5:$A$64,0))="x"),P$4&amp;"  ","")),""))</f>
        <v/>
      </c>
    </row>
    <row r="50" customFormat="false" ht="15" hidden="false" customHeight="false" outlineLevel="0" collapsed="false">
      <c r="A50" s="17"/>
      <c r="B50" s="15"/>
      <c r="C50" s="15"/>
      <c r="D50" s="15"/>
      <c r="E50" s="17"/>
      <c r="F50" s="17"/>
      <c r="G50" s="15"/>
      <c r="H50" s="15"/>
      <c r="I50" s="15"/>
      <c r="J50" s="15"/>
      <c r="K50" s="15"/>
      <c r="L50" s="15"/>
      <c r="M50" s="15"/>
      <c r="N50" s="15"/>
      <c r="O50" s="15"/>
      <c r="P50" s="15"/>
      <c r="Q50" s="18" t="str">
        <f aca="false">IF($A50="","",COUNTIF(G50:P50,"x"))</f>
        <v/>
      </c>
      <c r="R50" s="18" t="str">
        <f aca="false">IF($A50="","",IFERROR(INDEX(Groepen!$A$5:$A$34,MATCH($A50,Groepen!$F$5:$F$34,0)),IFERROR(INDEX(Groepen!$A$5:$A$34,MATCH($A50,Groepen!$G$5:$G$34,0)),IFERROR(INDEX(Groepen!$A$5:$A$34,MATCH($A50,Groepen!$H$5:$H$34,0)),IFERROR(INDEX(Groepen!$A$5:$A$34,MATCH($A50,Groepen!$I$5:$I$34,0)),IFERROR(INDEX(Groepen!$A$5:$A$34,MATCH($A50,Groepen!$J$5:$J$34,0)),IFERROR(INDEX(Groepen!$A$5:$A$34,MATCH($A50,Groepen!$K$5:$K$34,0)),IFERROR(INDEX(Groepen!$A$5:$A$34,MATCH($A50,Groepen!$L$5:$L$34,0)),IFERROR(INDEX(Groepen!$A$5:$A$34,MATCH($A50,Groepen!$M$5:$M$34,0)),"")))))))))</f>
        <v/>
      </c>
      <c r="S50" s="19" t="str">
        <f aca="false">IF($A50="","",IF(COUNTIF(Groepen!$F$5:$M$34,$A50)=0,"Nog niet ingedeeld",IF(COUNTIF(Groepen!$F$5:$M$34,$A50)&gt;1,"Dubbel ingedeeld","Ingedeeld")))</f>
        <v/>
      </c>
      <c r="T50" s="18" t="str">
        <f aca="false">IF(OR($A50="",$E50=""),"",IFERROR(SUMPRODUCT((G50:P50="x")*(INDEX($G$5:$P$64,MATCH($E50,$A$5:$A$64,0),0)="x")),"Buddy niet gevonden"))</f>
        <v/>
      </c>
      <c r="U50" s="8" t="str">
        <f aca="false">IF(OR($A50="",$E50=""),"",IFERROR(IF(IF(AND(G50="x",INDEX(G$5:G$64,MATCH($E50,$A$5:$A$64,0))="x"),G$4&amp;"  ","")&amp;IF(AND(H50="x",INDEX(H$5:H$64,MATCH($E50,$A$5:$A$64,0))="x"),H$4&amp;"  ","")&amp;IF(AND(I50="x",INDEX(I$5:I$64,MATCH($E50,$A$5:$A$64,0))="x"),I$4&amp;"  ","")&amp;IF(AND(J50="x",INDEX(J$5:J$64,MATCH($E50,$A$5:$A$64,0))="x"),J$4&amp;"  ","")&amp;IF(AND(K50="x",INDEX(K$5:K$64,MATCH($E50,$A$5:$A$64,0))="x"),K$4&amp;"  ","")&amp;IF(AND(L50="x",INDEX(L$5:L$64,MATCH($E50,$A$5:$A$64,0))="x"),L$4&amp;"  ","")&amp;IF(AND(M50="x",INDEX(M$5:M$64,MATCH($E50,$A$5:$A$64,0))="x"),M$4&amp;"  ","")&amp;IF(AND(N50="x",INDEX(N$5:N$64,MATCH($E50,$A$5:$A$64,0))="x"),N$4&amp;"  ","")&amp;IF(AND(O50="x",INDEX(O$5:O$64,MATCH($E50,$A$5:$A$64,0))="x"),O$4&amp;"  ","")&amp;IF(AND(P50="x",INDEX(P$5:P$64,MATCH($E50,$A$5:$A$64,0))="x"),P$4&amp;"  ","")="","Geen gezamenlijk moment",IF(AND(G50="x",INDEX(G$5:G$64,MATCH($E50,$A$5:$A$64,0))="x"),G$4&amp;"  ","")&amp;IF(AND(H50="x",INDEX(H$5:H$64,MATCH($E50,$A$5:$A$64,0))="x"),H$4&amp;"  ","")&amp;IF(AND(I50="x",INDEX(I$5:I$64,MATCH($E50,$A$5:$A$64,0))="x"),I$4&amp;"  ","")&amp;IF(AND(J50="x",INDEX(J$5:J$64,MATCH($E50,$A$5:$A$64,0))="x"),J$4&amp;"  ","")&amp;IF(AND(K50="x",INDEX(K$5:K$64,MATCH($E50,$A$5:$A$64,0))="x"),K$4&amp;"  ","")&amp;IF(AND(L50="x",INDEX(L$5:L$64,MATCH($E50,$A$5:$A$64,0))="x"),L$4&amp;"  ","")&amp;IF(AND(M50="x",INDEX(M$5:M$64,MATCH($E50,$A$5:$A$64,0))="x"),M$4&amp;"  ","")&amp;IF(AND(N50="x",INDEX(N$5:N$64,MATCH($E50,$A$5:$A$64,0))="x"),N$4&amp;"  ","")&amp;IF(AND(O50="x",INDEX(O$5:O$64,MATCH($E50,$A$5:$A$64,0))="x"),O$4&amp;"  ","")&amp;IF(AND(P50="x",INDEX(P$5:P$64,MATCH($E50,$A$5:$A$64,0))="x"),P$4&amp;"  ","")),""))</f>
        <v/>
      </c>
    </row>
    <row r="51" customFormat="false" ht="15" hidden="false" customHeight="false" outlineLevel="0" collapsed="false">
      <c r="A51" s="17"/>
      <c r="B51" s="15"/>
      <c r="C51" s="15"/>
      <c r="D51" s="15"/>
      <c r="E51" s="17"/>
      <c r="F51" s="17"/>
      <c r="G51" s="15"/>
      <c r="H51" s="15"/>
      <c r="I51" s="15"/>
      <c r="J51" s="15"/>
      <c r="K51" s="15"/>
      <c r="L51" s="15"/>
      <c r="M51" s="15"/>
      <c r="N51" s="15"/>
      <c r="O51" s="15"/>
      <c r="P51" s="15"/>
      <c r="Q51" s="18" t="str">
        <f aca="false">IF($A51="","",COUNTIF(G51:P51,"x"))</f>
        <v/>
      </c>
      <c r="R51" s="18" t="str">
        <f aca="false">IF($A51="","",IFERROR(INDEX(Groepen!$A$5:$A$34,MATCH($A51,Groepen!$F$5:$F$34,0)),IFERROR(INDEX(Groepen!$A$5:$A$34,MATCH($A51,Groepen!$G$5:$G$34,0)),IFERROR(INDEX(Groepen!$A$5:$A$34,MATCH($A51,Groepen!$H$5:$H$34,0)),IFERROR(INDEX(Groepen!$A$5:$A$34,MATCH($A51,Groepen!$I$5:$I$34,0)),IFERROR(INDEX(Groepen!$A$5:$A$34,MATCH($A51,Groepen!$J$5:$J$34,0)),IFERROR(INDEX(Groepen!$A$5:$A$34,MATCH($A51,Groepen!$K$5:$K$34,0)),IFERROR(INDEX(Groepen!$A$5:$A$34,MATCH($A51,Groepen!$L$5:$L$34,0)),IFERROR(INDEX(Groepen!$A$5:$A$34,MATCH($A51,Groepen!$M$5:$M$34,0)),"")))))))))</f>
        <v/>
      </c>
      <c r="S51" s="19" t="str">
        <f aca="false">IF($A51="","",IF(COUNTIF(Groepen!$F$5:$M$34,$A51)=0,"Nog niet ingedeeld",IF(COUNTIF(Groepen!$F$5:$M$34,$A51)&gt;1,"Dubbel ingedeeld","Ingedeeld")))</f>
        <v/>
      </c>
      <c r="T51" s="18" t="str">
        <f aca="false">IF(OR($A51="",$E51=""),"",IFERROR(SUMPRODUCT((G51:P51="x")*(INDEX($G$5:$P$64,MATCH($E51,$A$5:$A$64,0),0)="x")),"Buddy niet gevonden"))</f>
        <v/>
      </c>
      <c r="U51" s="8" t="str">
        <f aca="false">IF(OR($A51="",$E51=""),"",IFERROR(IF(IF(AND(G51="x",INDEX(G$5:G$64,MATCH($E51,$A$5:$A$64,0))="x"),G$4&amp;"  ","")&amp;IF(AND(H51="x",INDEX(H$5:H$64,MATCH($E51,$A$5:$A$64,0))="x"),H$4&amp;"  ","")&amp;IF(AND(I51="x",INDEX(I$5:I$64,MATCH($E51,$A$5:$A$64,0))="x"),I$4&amp;"  ","")&amp;IF(AND(J51="x",INDEX(J$5:J$64,MATCH($E51,$A$5:$A$64,0))="x"),J$4&amp;"  ","")&amp;IF(AND(K51="x",INDEX(K$5:K$64,MATCH($E51,$A$5:$A$64,0))="x"),K$4&amp;"  ","")&amp;IF(AND(L51="x",INDEX(L$5:L$64,MATCH($E51,$A$5:$A$64,0))="x"),L$4&amp;"  ","")&amp;IF(AND(M51="x",INDEX(M$5:M$64,MATCH($E51,$A$5:$A$64,0))="x"),M$4&amp;"  ","")&amp;IF(AND(N51="x",INDEX(N$5:N$64,MATCH($E51,$A$5:$A$64,0))="x"),N$4&amp;"  ","")&amp;IF(AND(O51="x",INDEX(O$5:O$64,MATCH($E51,$A$5:$A$64,0))="x"),O$4&amp;"  ","")&amp;IF(AND(P51="x",INDEX(P$5:P$64,MATCH($E51,$A$5:$A$64,0))="x"),P$4&amp;"  ","")="","Geen gezamenlijk moment",IF(AND(G51="x",INDEX(G$5:G$64,MATCH($E51,$A$5:$A$64,0))="x"),G$4&amp;"  ","")&amp;IF(AND(H51="x",INDEX(H$5:H$64,MATCH($E51,$A$5:$A$64,0))="x"),H$4&amp;"  ","")&amp;IF(AND(I51="x",INDEX(I$5:I$64,MATCH($E51,$A$5:$A$64,0))="x"),I$4&amp;"  ","")&amp;IF(AND(J51="x",INDEX(J$5:J$64,MATCH($E51,$A$5:$A$64,0))="x"),J$4&amp;"  ","")&amp;IF(AND(K51="x",INDEX(K$5:K$64,MATCH($E51,$A$5:$A$64,0))="x"),K$4&amp;"  ","")&amp;IF(AND(L51="x",INDEX(L$5:L$64,MATCH($E51,$A$5:$A$64,0))="x"),L$4&amp;"  ","")&amp;IF(AND(M51="x",INDEX(M$5:M$64,MATCH($E51,$A$5:$A$64,0))="x"),M$4&amp;"  ","")&amp;IF(AND(N51="x",INDEX(N$5:N$64,MATCH($E51,$A$5:$A$64,0))="x"),N$4&amp;"  ","")&amp;IF(AND(O51="x",INDEX(O$5:O$64,MATCH($E51,$A$5:$A$64,0))="x"),O$4&amp;"  ","")&amp;IF(AND(P51="x",INDEX(P$5:P$64,MATCH($E51,$A$5:$A$64,0))="x"),P$4&amp;"  ","")),""))</f>
        <v/>
      </c>
    </row>
    <row r="52" customFormat="false" ht="15" hidden="false" customHeight="false" outlineLevel="0" collapsed="false">
      <c r="A52" s="17"/>
      <c r="B52" s="15"/>
      <c r="C52" s="15"/>
      <c r="D52" s="15"/>
      <c r="E52" s="17"/>
      <c r="F52" s="17"/>
      <c r="G52" s="15"/>
      <c r="H52" s="15"/>
      <c r="I52" s="15"/>
      <c r="J52" s="15"/>
      <c r="K52" s="15"/>
      <c r="L52" s="15"/>
      <c r="M52" s="15"/>
      <c r="N52" s="15"/>
      <c r="O52" s="15"/>
      <c r="P52" s="15"/>
      <c r="Q52" s="18" t="str">
        <f aca="false">IF($A52="","",COUNTIF(G52:P52,"x"))</f>
        <v/>
      </c>
      <c r="R52" s="18" t="str">
        <f aca="false">IF($A52="","",IFERROR(INDEX(Groepen!$A$5:$A$34,MATCH($A52,Groepen!$F$5:$F$34,0)),IFERROR(INDEX(Groepen!$A$5:$A$34,MATCH($A52,Groepen!$G$5:$G$34,0)),IFERROR(INDEX(Groepen!$A$5:$A$34,MATCH($A52,Groepen!$H$5:$H$34,0)),IFERROR(INDEX(Groepen!$A$5:$A$34,MATCH($A52,Groepen!$I$5:$I$34,0)),IFERROR(INDEX(Groepen!$A$5:$A$34,MATCH($A52,Groepen!$J$5:$J$34,0)),IFERROR(INDEX(Groepen!$A$5:$A$34,MATCH($A52,Groepen!$K$5:$K$34,0)),IFERROR(INDEX(Groepen!$A$5:$A$34,MATCH($A52,Groepen!$L$5:$L$34,0)),IFERROR(INDEX(Groepen!$A$5:$A$34,MATCH($A52,Groepen!$M$5:$M$34,0)),"")))))))))</f>
        <v/>
      </c>
      <c r="S52" s="19" t="str">
        <f aca="false">IF($A52="","",IF(COUNTIF(Groepen!$F$5:$M$34,$A52)=0,"Nog niet ingedeeld",IF(COUNTIF(Groepen!$F$5:$M$34,$A52)&gt;1,"Dubbel ingedeeld","Ingedeeld")))</f>
        <v/>
      </c>
      <c r="T52" s="18" t="str">
        <f aca="false">IF(OR($A52="",$E52=""),"",IFERROR(SUMPRODUCT((G52:P52="x")*(INDEX($G$5:$P$64,MATCH($E52,$A$5:$A$64,0),0)="x")),"Buddy niet gevonden"))</f>
        <v/>
      </c>
      <c r="U52" s="8" t="str">
        <f aca="false">IF(OR($A52="",$E52=""),"",IFERROR(IF(IF(AND(G52="x",INDEX(G$5:G$64,MATCH($E52,$A$5:$A$64,0))="x"),G$4&amp;"  ","")&amp;IF(AND(H52="x",INDEX(H$5:H$64,MATCH($E52,$A$5:$A$64,0))="x"),H$4&amp;"  ","")&amp;IF(AND(I52="x",INDEX(I$5:I$64,MATCH($E52,$A$5:$A$64,0))="x"),I$4&amp;"  ","")&amp;IF(AND(J52="x",INDEX(J$5:J$64,MATCH($E52,$A$5:$A$64,0))="x"),J$4&amp;"  ","")&amp;IF(AND(K52="x",INDEX(K$5:K$64,MATCH($E52,$A$5:$A$64,0))="x"),K$4&amp;"  ","")&amp;IF(AND(L52="x",INDEX(L$5:L$64,MATCH($E52,$A$5:$A$64,0))="x"),L$4&amp;"  ","")&amp;IF(AND(M52="x",INDEX(M$5:M$64,MATCH($E52,$A$5:$A$64,0))="x"),M$4&amp;"  ","")&amp;IF(AND(N52="x",INDEX(N$5:N$64,MATCH($E52,$A$5:$A$64,0))="x"),N$4&amp;"  ","")&amp;IF(AND(O52="x",INDEX(O$5:O$64,MATCH($E52,$A$5:$A$64,0))="x"),O$4&amp;"  ","")&amp;IF(AND(P52="x",INDEX(P$5:P$64,MATCH($E52,$A$5:$A$64,0))="x"),P$4&amp;"  ","")="","Geen gezamenlijk moment",IF(AND(G52="x",INDEX(G$5:G$64,MATCH($E52,$A$5:$A$64,0))="x"),G$4&amp;"  ","")&amp;IF(AND(H52="x",INDEX(H$5:H$64,MATCH($E52,$A$5:$A$64,0))="x"),H$4&amp;"  ","")&amp;IF(AND(I52="x",INDEX(I$5:I$64,MATCH($E52,$A$5:$A$64,0))="x"),I$4&amp;"  ","")&amp;IF(AND(J52="x",INDEX(J$5:J$64,MATCH($E52,$A$5:$A$64,0))="x"),J$4&amp;"  ","")&amp;IF(AND(K52="x",INDEX(K$5:K$64,MATCH($E52,$A$5:$A$64,0))="x"),K$4&amp;"  ","")&amp;IF(AND(L52="x",INDEX(L$5:L$64,MATCH($E52,$A$5:$A$64,0))="x"),L$4&amp;"  ","")&amp;IF(AND(M52="x",INDEX(M$5:M$64,MATCH($E52,$A$5:$A$64,0))="x"),M$4&amp;"  ","")&amp;IF(AND(N52="x",INDEX(N$5:N$64,MATCH($E52,$A$5:$A$64,0))="x"),N$4&amp;"  ","")&amp;IF(AND(O52="x",INDEX(O$5:O$64,MATCH($E52,$A$5:$A$64,0))="x"),O$4&amp;"  ","")&amp;IF(AND(P52="x",INDEX(P$5:P$64,MATCH($E52,$A$5:$A$64,0))="x"),P$4&amp;"  ","")),""))</f>
        <v/>
      </c>
    </row>
    <row r="53" customFormat="false" ht="15" hidden="false" customHeight="false" outlineLevel="0" collapsed="false">
      <c r="A53" s="17"/>
      <c r="B53" s="15"/>
      <c r="C53" s="15"/>
      <c r="D53" s="15"/>
      <c r="E53" s="17"/>
      <c r="F53" s="17"/>
      <c r="G53" s="15"/>
      <c r="H53" s="15"/>
      <c r="I53" s="15"/>
      <c r="J53" s="15"/>
      <c r="K53" s="15"/>
      <c r="L53" s="15"/>
      <c r="M53" s="15"/>
      <c r="N53" s="15"/>
      <c r="O53" s="15"/>
      <c r="P53" s="15"/>
      <c r="Q53" s="18" t="str">
        <f aca="false">IF($A53="","",COUNTIF(G53:P53,"x"))</f>
        <v/>
      </c>
      <c r="R53" s="18" t="str">
        <f aca="false">IF($A53="","",IFERROR(INDEX(Groepen!$A$5:$A$34,MATCH($A53,Groepen!$F$5:$F$34,0)),IFERROR(INDEX(Groepen!$A$5:$A$34,MATCH($A53,Groepen!$G$5:$G$34,0)),IFERROR(INDEX(Groepen!$A$5:$A$34,MATCH($A53,Groepen!$H$5:$H$34,0)),IFERROR(INDEX(Groepen!$A$5:$A$34,MATCH($A53,Groepen!$I$5:$I$34,0)),IFERROR(INDEX(Groepen!$A$5:$A$34,MATCH($A53,Groepen!$J$5:$J$34,0)),IFERROR(INDEX(Groepen!$A$5:$A$34,MATCH($A53,Groepen!$K$5:$K$34,0)),IFERROR(INDEX(Groepen!$A$5:$A$34,MATCH($A53,Groepen!$L$5:$L$34,0)),IFERROR(INDEX(Groepen!$A$5:$A$34,MATCH($A53,Groepen!$M$5:$M$34,0)),"")))))))))</f>
        <v/>
      </c>
      <c r="S53" s="19" t="str">
        <f aca="false">IF($A53="","",IF(COUNTIF(Groepen!$F$5:$M$34,$A53)=0,"Nog niet ingedeeld",IF(COUNTIF(Groepen!$F$5:$M$34,$A53)&gt;1,"Dubbel ingedeeld","Ingedeeld")))</f>
        <v/>
      </c>
      <c r="T53" s="18" t="str">
        <f aca="false">IF(OR($A53="",$E53=""),"",IFERROR(SUMPRODUCT((G53:P53="x")*(INDEX($G$5:$P$64,MATCH($E53,$A$5:$A$64,0),0)="x")),"Buddy niet gevonden"))</f>
        <v/>
      </c>
      <c r="U53" s="8" t="str">
        <f aca="false">IF(OR($A53="",$E53=""),"",IFERROR(IF(IF(AND(G53="x",INDEX(G$5:G$64,MATCH($E53,$A$5:$A$64,0))="x"),G$4&amp;"  ","")&amp;IF(AND(H53="x",INDEX(H$5:H$64,MATCH($E53,$A$5:$A$64,0))="x"),H$4&amp;"  ","")&amp;IF(AND(I53="x",INDEX(I$5:I$64,MATCH($E53,$A$5:$A$64,0))="x"),I$4&amp;"  ","")&amp;IF(AND(J53="x",INDEX(J$5:J$64,MATCH($E53,$A$5:$A$64,0))="x"),J$4&amp;"  ","")&amp;IF(AND(K53="x",INDEX(K$5:K$64,MATCH($E53,$A$5:$A$64,0))="x"),K$4&amp;"  ","")&amp;IF(AND(L53="x",INDEX(L$5:L$64,MATCH($E53,$A$5:$A$64,0))="x"),L$4&amp;"  ","")&amp;IF(AND(M53="x",INDEX(M$5:M$64,MATCH($E53,$A$5:$A$64,0))="x"),M$4&amp;"  ","")&amp;IF(AND(N53="x",INDEX(N$5:N$64,MATCH($E53,$A$5:$A$64,0))="x"),N$4&amp;"  ","")&amp;IF(AND(O53="x",INDEX(O$5:O$64,MATCH($E53,$A$5:$A$64,0))="x"),O$4&amp;"  ","")&amp;IF(AND(P53="x",INDEX(P$5:P$64,MATCH($E53,$A$5:$A$64,0))="x"),P$4&amp;"  ","")="","Geen gezamenlijk moment",IF(AND(G53="x",INDEX(G$5:G$64,MATCH($E53,$A$5:$A$64,0))="x"),G$4&amp;"  ","")&amp;IF(AND(H53="x",INDEX(H$5:H$64,MATCH($E53,$A$5:$A$64,0))="x"),H$4&amp;"  ","")&amp;IF(AND(I53="x",INDEX(I$5:I$64,MATCH($E53,$A$5:$A$64,0))="x"),I$4&amp;"  ","")&amp;IF(AND(J53="x",INDEX(J$5:J$64,MATCH($E53,$A$5:$A$64,0))="x"),J$4&amp;"  ","")&amp;IF(AND(K53="x",INDEX(K$5:K$64,MATCH($E53,$A$5:$A$64,0))="x"),K$4&amp;"  ","")&amp;IF(AND(L53="x",INDEX(L$5:L$64,MATCH($E53,$A$5:$A$64,0))="x"),L$4&amp;"  ","")&amp;IF(AND(M53="x",INDEX(M$5:M$64,MATCH($E53,$A$5:$A$64,0))="x"),M$4&amp;"  ","")&amp;IF(AND(N53="x",INDEX(N$5:N$64,MATCH($E53,$A$5:$A$64,0))="x"),N$4&amp;"  ","")&amp;IF(AND(O53="x",INDEX(O$5:O$64,MATCH($E53,$A$5:$A$64,0))="x"),O$4&amp;"  ","")&amp;IF(AND(P53="x",INDEX(P$5:P$64,MATCH($E53,$A$5:$A$64,0))="x"),P$4&amp;"  ","")),""))</f>
        <v/>
      </c>
    </row>
    <row r="54" customFormat="false" ht="15" hidden="false" customHeight="false" outlineLevel="0" collapsed="false">
      <c r="A54" s="17"/>
      <c r="B54" s="15"/>
      <c r="C54" s="15"/>
      <c r="D54" s="15"/>
      <c r="E54" s="17"/>
      <c r="F54" s="17"/>
      <c r="G54" s="15"/>
      <c r="H54" s="15"/>
      <c r="I54" s="15"/>
      <c r="J54" s="15"/>
      <c r="K54" s="15"/>
      <c r="L54" s="15"/>
      <c r="M54" s="15"/>
      <c r="N54" s="15"/>
      <c r="O54" s="15"/>
      <c r="P54" s="15"/>
      <c r="Q54" s="18" t="str">
        <f aca="false">IF($A54="","",COUNTIF(G54:P54,"x"))</f>
        <v/>
      </c>
      <c r="R54" s="18" t="str">
        <f aca="false">IF($A54="","",IFERROR(INDEX(Groepen!$A$5:$A$34,MATCH($A54,Groepen!$F$5:$F$34,0)),IFERROR(INDEX(Groepen!$A$5:$A$34,MATCH($A54,Groepen!$G$5:$G$34,0)),IFERROR(INDEX(Groepen!$A$5:$A$34,MATCH($A54,Groepen!$H$5:$H$34,0)),IFERROR(INDEX(Groepen!$A$5:$A$34,MATCH($A54,Groepen!$I$5:$I$34,0)),IFERROR(INDEX(Groepen!$A$5:$A$34,MATCH($A54,Groepen!$J$5:$J$34,0)),IFERROR(INDEX(Groepen!$A$5:$A$34,MATCH($A54,Groepen!$K$5:$K$34,0)),IFERROR(INDEX(Groepen!$A$5:$A$34,MATCH($A54,Groepen!$L$5:$L$34,0)),IFERROR(INDEX(Groepen!$A$5:$A$34,MATCH($A54,Groepen!$M$5:$M$34,0)),"")))))))))</f>
        <v/>
      </c>
      <c r="S54" s="19" t="str">
        <f aca="false">IF($A54="","",IF(COUNTIF(Groepen!$F$5:$M$34,$A54)=0,"Nog niet ingedeeld",IF(COUNTIF(Groepen!$F$5:$M$34,$A54)&gt;1,"Dubbel ingedeeld","Ingedeeld")))</f>
        <v/>
      </c>
      <c r="T54" s="18" t="str">
        <f aca="false">IF(OR($A54="",$E54=""),"",IFERROR(SUMPRODUCT((G54:P54="x")*(INDEX($G$5:$P$64,MATCH($E54,$A$5:$A$64,0),0)="x")),"Buddy niet gevonden"))</f>
        <v/>
      </c>
      <c r="U54" s="8" t="str">
        <f aca="false">IF(OR($A54="",$E54=""),"",IFERROR(IF(IF(AND(G54="x",INDEX(G$5:G$64,MATCH($E54,$A$5:$A$64,0))="x"),G$4&amp;"  ","")&amp;IF(AND(H54="x",INDEX(H$5:H$64,MATCH($E54,$A$5:$A$64,0))="x"),H$4&amp;"  ","")&amp;IF(AND(I54="x",INDEX(I$5:I$64,MATCH($E54,$A$5:$A$64,0))="x"),I$4&amp;"  ","")&amp;IF(AND(J54="x",INDEX(J$5:J$64,MATCH($E54,$A$5:$A$64,0))="x"),J$4&amp;"  ","")&amp;IF(AND(K54="x",INDEX(K$5:K$64,MATCH($E54,$A$5:$A$64,0))="x"),K$4&amp;"  ","")&amp;IF(AND(L54="x",INDEX(L$5:L$64,MATCH($E54,$A$5:$A$64,0))="x"),L$4&amp;"  ","")&amp;IF(AND(M54="x",INDEX(M$5:M$64,MATCH($E54,$A$5:$A$64,0))="x"),M$4&amp;"  ","")&amp;IF(AND(N54="x",INDEX(N$5:N$64,MATCH($E54,$A$5:$A$64,0))="x"),N$4&amp;"  ","")&amp;IF(AND(O54="x",INDEX(O$5:O$64,MATCH($E54,$A$5:$A$64,0))="x"),O$4&amp;"  ","")&amp;IF(AND(P54="x",INDEX(P$5:P$64,MATCH($E54,$A$5:$A$64,0))="x"),P$4&amp;"  ","")="","Geen gezamenlijk moment",IF(AND(G54="x",INDEX(G$5:G$64,MATCH($E54,$A$5:$A$64,0))="x"),G$4&amp;"  ","")&amp;IF(AND(H54="x",INDEX(H$5:H$64,MATCH($E54,$A$5:$A$64,0))="x"),H$4&amp;"  ","")&amp;IF(AND(I54="x",INDEX(I$5:I$64,MATCH($E54,$A$5:$A$64,0))="x"),I$4&amp;"  ","")&amp;IF(AND(J54="x",INDEX(J$5:J$64,MATCH($E54,$A$5:$A$64,0))="x"),J$4&amp;"  ","")&amp;IF(AND(K54="x",INDEX(K$5:K$64,MATCH($E54,$A$5:$A$64,0))="x"),K$4&amp;"  ","")&amp;IF(AND(L54="x",INDEX(L$5:L$64,MATCH($E54,$A$5:$A$64,0))="x"),L$4&amp;"  ","")&amp;IF(AND(M54="x",INDEX(M$5:M$64,MATCH($E54,$A$5:$A$64,0))="x"),M$4&amp;"  ","")&amp;IF(AND(N54="x",INDEX(N$5:N$64,MATCH($E54,$A$5:$A$64,0))="x"),N$4&amp;"  ","")&amp;IF(AND(O54="x",INDEX(O$5:O$64,MATCH($E54,$A$5:$A$64,0))="x"),O$4&amp;"  ","")&amp;IF(AND(P54="x",INDEX(P$5:P$64,MATCH($E54,$A$5:$A$64,0))="x"),P$4&amp;"  ","")),""))</f>
        <v/>
      </c>
    </row>
    <row r="55" customFormat="false" ht="15" hidden="false" customHeight="false" outlineLevel="0" collapsed="false">
      <c r="A55" s="17"/>
      <c r="B55" s="15"/>
      <c r="C55" s="15"/>
      <c r="D55" s="15"/>
      <c r="E55" s="17"/>
      <c r="F55" s="17"/>
      <c r="G55" s="15"/>
      <c r="H55" s="15"/>
      <c r="I55" s="15"/>
      <c r="J55" s="15"/>
      <c r="K55" s="15"/>
      <c r="L55" s="15"/>
      <c r="M55" s="15"/>
      <c r="N55" s="15"/>
      <c r="O55" s="15"/>
      <c r="P55" s="15"/>
      <c r="Q55" s="18" t="str">
        <f aca="false">IF($A55="","",COUNTIF(G55:P55,"x"))</f>
        <v/>
      </c>
      <c r="R55" s="18" t="str">
        <f aca="false">IF($A55="","",IFERROR(INDEX(Groepen!$A$5:$A$34,MATCH($A55,Groepen!$F$5:$F$34,0)),IFERROR(INDEX(Groepen!$A$5:$A$34,MATCH($A55,Groepen!$G$5:$G$34,0)),IFERROR(INDEX(Groepen!$A$5:$A$34,MATCH($A55,Groepen!$H$5:$H$34,0)),IFERROR(INDEX(Groepen!$A$5:$A$34,MATCH($A55,Groepen!$I$5:$I$34,0)),IFERROR(INDEX(Groepen!$A$5:$A$34,MATCH($A55,Groepen!$J$5:$J$34,0)),IFERROR(INDEX(Groepen!$A$5:$A$34,MATCH($A55,Groepen!$K$5:$K$34,0)),IFERROR(INDEX(Groepen!$A$5:$A$34,MATCH($A55,Groepen!$L$5:$L$34,0)),IFERROR(INDEX(Groepen!$A$5:$A$34,MATCH($A55,Groepen!$M$5:$M$34,0)),"")))))))))</f>
        <v/>
      </c>
      <c r="S55" s="19" t="str">
        <f aca="false">IF($A55="","",IF(COUNTIF(Groepen!$F$5:$M$34,$A55)=0,"Nog niet ingedeeld",IF(COUNTIF(Groepen!$F$5:$M$34,$A55)&gt;1,"Dubbel ingedeeld","Ingedeeld")))</f>
        <v/>
      </c>
      <c r="T55" s="18" t="str">
        <f aca="false">IF(OR($A55="",$E55=""),"",IFERROR(SUMPRODUCT((G55:P55="x")*(INDEX($G$5:$P$64,MATCH($E55,$A$5:$A$64,0),0)="x")),"Buddy niet gevonden"))</f>
        <v/>
      </c>
      <c r="U55" s="8" t="str">
        <f aca="false">IF(OR($A55="",$E55=""),"",IFERROR(IF(IF(AND(G55="x",INDEX(G$5:G$64,MATCH($E55,$A$5:$A$64,0))="x"),G$4&amp;"  ","")&amp;IF(AND(H55="x",INDEX(H$5:H$64,MATCH($E55,$A$5:$A$64,0))="x"),H$4&amp;"  ","")&amp;IF(AND(I55="x",INDEX(I$5:I$64,MATCH($E55,$A$5:$A$64,0))="x"),I$4&amp;"  ","")&amp;IF(AND(J55="x",INDEX(J$5:J$64,MATCH($E55,$A$5:$A$64,0))="x"),J$4&amp;"  ","")&amp;IF(AND(K55="x",INDEX(K$5:K$64,MATCH($E55,$A$5:$A$64,0))="x"),K$4&amp;"  ","")&amp;IF(AND(L55="x",INDEX(L$5:L$64,MATCH($E55,$A$5:$A$64,0))="x"),L$4&amp;"  ","")&amp;IF(AND(M55="x",INDEX(M$5:M$64,MATCH($E55,$A$5:$A$64,0))="x"),M$4&amp;"  ","")&amp;IF(AND(N55="x",INDEX(N$5:N$64,MATCH($E55,$A$5:$A$64,0))="x"),N$4&amp;"  ","")&amp;IF(AND(O55="x",INDEX(O$5:O$64,MATCH($E55,$A$5:$A$64,0))="x"),O$4&amp;"  ","")&amp;IF(AND(P55="x",INDEX(P$5:P$64,MATCH($E55,$A$5:$A$64,0))="x"),P$4&amp;"  ","")="","Geen gezamenlijk moment",IF(AND(G55="x",INDEX(G$5:G$64,MATCH($E55,$A$5:$A$64,0))="x"),G$4&amp;"  ","")&amp;IF(AND(H55="x",INDEX(H$5:H$64,MATCH($E55,$A$5:$A$64,0))="x"),H$4&amp;"  ","")&amp;IF(AND(I55="x",INDEX(I$5:I$64,MATCH($E55,$A$5:$A$64,0))="x"),I$4&amp;"  ","")&amp;IF(AND(J55="x",INDEX(J$5:J$64,MATCH($E55,$A$5:$A$64,0))="x"),J$4&amp;"  ","")&amp;IF(AND(K55="x",INDEX(K$5:K$64,MATCH($E55,$A$5:$A$64,0))="x"),K$4&amp;"  ","")&amp;IF(AND(L55="x",INDEX(L$5:L$64,MATCH($E55,$A$5:$A$64,0))="x"),L$4&amp;"  ","")&amp;IF(AND(M55="x",INDEX(M$5:M$64,MATCH($E55,$A$5:$A$64,0))="x"),M$4&amp;"  ","")&amp;IF(AND(N55="x",INDEX(N$5:N$64,MATCH($E55,$A$5:$A$64,0))="x"),N$4&amp;"  ","")&amp;IF(AND(O55="x",INDEX(O$5:O$64,MATCH($E55,$A$5:$A$64,0))="x"),O$4&amp;"  ","")&amp;IF(AND(P55="x",INDEX(P$5:P$64,MATCH($E55,$A$5:$A$64,0))="x"),P$4&amp;"  ","")),""))</f>
        <v/>
      </c>
    </row>
    <row r="56" customFormat="false" ht="15" hidden="false" customHeight="false" outlineLevel="0" collapsed="false">
      <c r="A56" s="17"/>
      <c r="B56" s="15"/>
      <c r="C56" s="15"/>
      <c r="D56" s="15"/>
      <c r="E56" s="17"/>
      <c r="F56" s="17"/>
      <c r="G56" s="15"/>
      <c r="H56" s="15"/>
      <c r="I56" s="15"/>
      <c r="J56" s="15"/>
      <c r="K56" s="15"/>
      <c r="L56" s="15"/>
      <c r="M56" s="15"/>
      <c r="N56" s="15"/>
      <c r="O56" s="15"/>
      <c r="P56" s="15"/>
      <c r="Q56" s="18" t="str">
        <f aca="false">IF($A56="","",COUNTIF(G56:P56,"x"))</f>
        <v/>
      </c>
      <c r="R56" s="18" t="str">
        <f aca="false">IF($A56="","",IFERROR(INDEX(Groepen!$A$5:$A$34,MATCH($A56,Groepen!$F$5:$F$34,0)),IFERROR(INDEX(Groepen!$A$5:$A$34,MATCH($A56,Groepen!$G$5:$G$34,0)),IFERROR(INDEX(Groepen!$A$5:$A$34,MATCH($A56,Groepen!$H$5:$H$34,0)),IFERROR(INDEX(Groepen!$A$5:$A$34,MATCH($A56,Groepen!$I$5:$I$34,0)),IFERROR(INDEX(Groepen!$A$5:$A$34,MATCH($A56,Groepen!$J$5:$J$34,0)),IFERROR(INDEX(Groepen!$A$5:$A$34,MATCH($A56,Groepen!$K$5:$K$34,0)),IFERROR(INDEX(Groepen!$A$5:$A$34,MATCH($A56,Groepen!$L$5:$L$34,0)),IFERROR(INDEX(Groepen!$A$5:$A$34,MATCH($A56,Groepen!$M$5:$M$34,0)),"")))))))))</f>
        <v/>
      </c>
      <c r="S56" s="19" t="str">
        <f aca="false">IF($A56="","",IF(COUNTIF(Groepen!$F$5:$M$34,$A56)=0,"Nog niet ingedeeld",IF(COUNTIF(Groepen!$F$5:$M$34,$A56)&gt;1,"Dubbel ingedeeld","Ingedeeld")))</f>
        <v/>
      </c>
      <c r="T56" s="18" t="str">
        <f aca="false">IF(OR($A56="",$E56=""),"",IFERROR(SUMPRODUCT((G56:P56="x")*(INDEX($G$5:$P$64,MATCH($E56,$A$5:$A$64,0),0)="x")),"Buddy niet gevonden"))</f>
        <v/>
      </c>
      <c r="U56" s="8" t="str">
        <f aca="false">IF(OR($A56="",$E56=""),"",IFERROR(IF(IF(AND(G56="x",INDEX(G$5:G$64,MATCH($E56,$A$5:$A$64,0))="x"),G$4&amp;"  ","")&amp;IF(AND(H56="x",INDEX(H$5:H$64,MATCH($E56,$A$5:$A$64,0))="x"),H$4&amp;"  ","")&amp;IF(AND(I56="x",INDEX(I$5:I$64,MATCH($E56,$A$5:$A$64,0))="x"),I$4&amp;"  ","")&amp;IF(AND(J56="x",INDEX(J$5:J$64,MATCH($E56,$A$5:$A$64,0))="x"),J$4&amp;"  ","")&amp;IF(AND(K56="x",INDEX(K$5:K$64,MATCH($E56,$A$5:$A$64,0))="x"),K$4&amp;"  ","")&amp;IF(AND(L56="x",INDEX(L$5:L$64,MATCH($E56,$A$5:$A$64,0))="x"),L$4&amp;"  ","")&amp;IF(AND(M56="x",INDEX(M$5:M$64,MATCH($E56,$A$5:$A$64,0))="x"),M$4&amp;"  ","")&amp;IF(AND(N56="x",INDEX(N$5:N$64,MATCH($E56,$A$5:$A$64,0))="x"),N$4&amp;"  ","")&amp;IF(AND(O56="x",INDEX(O$5:O$64,MATCH($E56,$A$5:$A$64,0))="x"),O$4&amp;"  ","")&amp;IF(AND(P56="x",INDEX(P$5:P$64,MATCH($E56,$A$5:$A$64,0))="x"),P$4&amp;"  ","")="","Geen gezamenlijk moment",IF(AND(G56="x",INDEX(G$5:G$64,MATCH($E56,$A$5:$A$64,0))="x"),G$4&amp;"  ","")&amp;IF(AND(H56="x",INDEX(H$5:H$64,MATCH($E56,$A$5:$A$64,0))="x"),H$4&amp;"  ","")&amp;IF(AND(I56="x",INDEX(I$5:I$64,MATCH($E56,$A$5:$A$64,0))="x"),I$4&amp;"  ","")&amp;IF(AND(J56="x",INDEX(J$5:J$64,MATCH($E56,$A$5:$A$64,0))="x"),J$4&amp;"  ","")&amp;IF(AND(K56="x",INDEX(K$5:K$64,MATCH($E56,$A$5:$A$64,0))="x"),K$4&amp;"  ","")&amp;IF(AND(L56="x",INDEX(L$5:L$64,MATCH($E56,$A$5:$A$64,0))="x"),L$4&amp;"  ","")&amp;IF(AND(M56="x",INDEX(M$5:M$64,MATCH($E56,$A$5:$A$64,0))="x"),M$4&amp;"  ","")&amp;IF(AND(N56="x",INDEX(N$5:N$64,MATCH($E56,$A$5:$A$64,0))="x"),N$4&amp;"  ","")&amp;IF(AND(O56="x",INDEX(O$5:O$64,MATCH($E56,$A$5:$A$64,0))="x"),O$4&amp;"  ","")&amp;IF(AND(P56="x",INDEX(P$5:P$64,MATCH($E56,$A$5:$A$64,0))="x"),P$4&amp;"  ","")),""))</f>
        <v/>
      </c>
    </row>
    <row r="57" customFormat="false" ht="15" hidden="false" customHeight="false" outlineLevel="0" collapsed="false">
      <c r="A57" s="17"/>
      <c r="B57" s="15"/>
      <c r="C57" s="15"/>
      <c r="D57" s="15"/>
      <c r="E57" s="17"/>
      <c r="F57" s="17"/>
      <c r="G57" s="15"/>
      <c r="H57" s="15"/>
      <c r="I57" s="15"/>
      <c r="J57" s="15"/>
      <c r="K57" s="15"/>
      <c r="L57" s="15"/>
      <c r="M57" s="15"/>
      <c r="N57" s="15"/>
      <c r="O57" s="15"/>
      <c r="P57" s="15"/>
      <c r="Q57" s="18" t="str">
        <f aca="false">IF($A57="","",COUNTIF(G57:P57,"x"))</f>
        <v/>
      </c>
      <c r="R57" s="18" t="str">
        <f aca="false">IF($A57="","",IFERROR(INDEX(Groepen!$A$5:$A$34,MATCH($A57,Groepen!$F$5:$F$34,0)),IFERROR(INDEX(Groepen!$A$5:$A$34,MATCH($A57,Groepen!$G$5:$G$34,0)),IFERROR(INDEX(Groepen!$A$5:$A$34,MATCH($A57,Groepen!$H$5:$H$34,0)),IFERROR(INDEX(Groepen!$A$5:$A$34,MATCH($A57,Groepen!$I$5:$I$34,0)),IFERROR(INDEX(Groepen!$A$5:$A$34,MATCH($A57,Groepen!$J$5:$J$34,0)),IFERROR(INDEX(Groepen!$A$5:$A$34,MATCH($A57,Groepen!$K$5:$K$34,0)),IFERROR(INDEX(Groepen!$A$5:$A$34,MATCH($A57,Groepen!$L$5:$L$34,0)),IFERROR(INDEX(Groepen!$A$5:$A$34,MATCH($A57,Groepen!$M$5:$M$34,0)),"")))))))))</f>
        <v/>
      </c>
      <c r="S57" s="19" t="str">
        <f aca="false">IF($A57="","",IF(COUNTIF(Groepen!$F$5:$M$34,$A57)=0,"Nog niet ingedeeld",IF(COUNTIF(Groepen!$F$5:$M$34,$A57)&gt;1,"Dubbel ingedeeld","Ingedeeld")))</f>
        <v/>
      </c>
      <c r="T57" s="18" t="str">
        <f aca="false">IF(OR($A57="",$E57=""),"",IFERROR(SUMPRODUCT((G57:P57="x")*(INDEX($G$5:$P$64,MATCH($E57,$A$5:$A$64,0),0)="x")),"Buddy niet gevonden"))</f>
        <v/>
      </c>
      <c r="U57" s="8" t="str">
        <f aca="false">IF(OR($A57="",$E57=""),"",IFERROR(IF(IF(AND(G57="x",INDEX(G$5:G$64,MATCH($E57,$A$5:$A$64,0))="x"),G$4&amp;"  ","")&amp;IF(AND(H57="x",INDEX(H$5:H$64,MATCH($E57,$A$5:$A$64,0))="x"),H$4&amp;"  ","")&amp;IF(AND(I57="x",INDEX(I$5:I$64,MATCH($E57,$A$5:$A$64,0))="x"),I$4&amp;"  ","")&amp;IF(AND(J57="x",INDEX(J$5:J$64,MATCH($E57,$A$5:$A$64,0))="x"),J$4&amp;"  ","")&amp;IF(AND(K57="x",INDEX(K$5:K$64,MATCH($E57,$A$5:$A$64,0))="x"),K$4&amp;"  ","")&amp;IF(AND(L57="x",INDEX(L$5:L$64,MATCH($E57,$A$5:$A$64,0))="x"),L$4&amp;"  ","")&amp;IF(AND(M57="x",INDEX(M$5:M$64,MATCH($E57,$A$5:$A$64,0))="x"),M$4&amp;"  ","")&amp;IF(AND(N57="x",INDEX(N$5:N$64,MATCH($E57,$A$5:$A$64,0))="x"),N$4&amp;"  ","")&amp;IF(AND(O57="x",INDEX(O$5:O$64,MATCH($E57,$A$5:$A$64,0))="x"),O$4&amp;"  ","")&amp;IF(AND(P57="x",INDEX(P$5:P$64,MATCH($E57,$A$5:$A$64,0))="x"),P$4&amp;"  ","")="","Geen gezamenlijk moment",IF(AND(G57="x",INDEX(G$5:G$64,MATCH($E57,$A$5:$A$64,0))="x"),G$4&amp;"  ","")&amp;IF(AND(H57="x",INDEX(H$5:H$64,MATCH($E57,$A$5:$A$64,0))="x"),H$4&amp;"  ","")&amp;IF(AND(I57="x",INDEX(I$5:I$64,MATCH($E57,$A$5:$A$64,0))="x"),I$4&amp;"  ","")&amp;IF(AND(J57="x",INDEX(J$5:J$64,MATCH($E57,$A$5:$A$64,0))="x"),J$4&amp;"  ","")&amp;IF(AND(K57="x",INDEX(K$5:K$64,MATCH($E57,$A$5:$A$64,0))="x"),K$4&amp;"  ","")&amp;IF(AND(L57="x",INDEX(L$5:L$64,MATCH($E57,$A$5:$A$64,0))="x"),L$4&amp;"  ","")&amp;IF(AND(M57="x",INDEX(M$5:M$64,MATCH($E57,$A$5:$A$64,0))="x"),M$4&amp;"  ","")&amp;IF(AND(N57="x",INDEX(N$5:N$64,MATCH($E57,$A$5:$A$64,0))="x"),N$4&amp;"  ","")&amp;IF(AND(O57="x",INDEX(O$5:O$64,MATCH($E57,$A$5:$A$64,0))="x"),O$4&amp;"  ","")&amp;IF(AND(P57="x",INDEX(P$5:P$64,MATCH($E57,$A$5:$A$64,0))="x"),P$4&amp;"  ","")),""))</f>
        <v/>
      </c>
    </row>
    <row r="58" customFormat="false" ht="15" hidden="false" customHeight="false" outlineLevel="0" collapsed="false">
      <c r="A58" s="17"/>
      <c r="B58" s="15"/>
      <c r="C58" s="15"/>
      <c r="D58" s="15"/>
      <c r="E58" s="17"/>
      <c r="F58" s="17"/>
      <c r="G58" s="15"/>
      <c r="H58" s="15"/>
      <c r="I58" s="15"/>
      <c r="J58" s="15"/>
      <c r="K58" s="15"/>
      <c r="L58" s="15"/>
      <c r="M58" s="15"/>
      <c r="N58" s="15"/>
      <c r="O58" s="15"/>
      <c r="P58" s="15"/>
      <c r="Q58" s="18" t="str">
        <f aca="false">IF($A58="","",COUNTIF(G58:P58,"x"))</f>
        <v/>
      </c>
      <c r="R58" s="18" t="str">
        <f aca="false">IF($A58="","",IFERROR(INDEX(Groepen!$A$5:$A$34,MATCH($A58,Groepen!$F$5:$F$34,0)),IFERROR(INDEX(Groepen!$A$5:$A$34,MATCH($A58,Groepen!$G$5:$G$34,0)),IFERROR(INDEX(Groepen!$A$5:$A$34,MATCH($A58,Groepen!$H$5:$H$34,0)),IFERROR(INDEX(Groepen!$A$5:$A$34,MATCH($A58,Groepen!$I$5:$I$34,0)),IFERROR(INDEX(Groepen!$A$5:$A$34,MATCH($A58,Groepen!$J$5:$J$34,0)),IFERROR(INDEX(Groepen!$A$5:$A$34,MATCH($A58,Groepen!$K$5:$K$34,0)),IFERROR(INDEX(Groepen!$A$5:$A$34,MATCH($A58,Groepen!$L$5:$L$34,0)),IFERROR(INDEX(Groepen!$A$5:$A$34,MATCH($A58,Groepen!$M$5:$M$34,0)),"")))))))))</f>
        <v/>
      </c>
      <c r="S58" s="19" t="str">
        <f aca="false">IF($A58="","",IF(COUNTIF(Groepen!$F$5:$M$34,$A58)=0,"Nog niet ingedeeld",IF(COUNTIF(Groepen!$F$5:$M$34,$A58)&gt;1,"Dubbel ingedeeld","Ingedeeld")))</f>
        <v/>
      </c>
      <c r="T58" s="18" t="str">
        <f aca="false">IF(OR($A58="",$E58=""),"",IFERROR(SUMPRODUCT((G58:P58="x")*(INDEX($G$5:$P$64,MATCH($E58,$A$5:$A$64,0),0)="x")),"Buddy niet gevonden"))</f>
        <v/>
      </c>
      <c r="U58" s="8" t="str">
        <f aca="false">IF(OR($A58="",$E58=""),"",IFERROR(IF(IF(AND(G58="x",INDEX(G$5:G$64,MATCH($E58,$A$5:$A$64,0))="x"),G$4&amp;"  ","")&amp;IF(AND(H58="x",INDEX(H$5:H$64,MATCH($E58,$A$5:$A$64,0))="x"),H$4&amp;"  ","")&amp;IF(AND(I58="x",INDEX(I$5:I$64,MATCH($E58,$A$5:$A$64,0))="x"),I$4&amp;"  ","")&amp;IF(AND(J58="x",INDEX(J$5:J$64,MATCH($E58,$A$5:$A$64,0))="x"),J$4&amp;"  ","")&amp;IF(AND(K58="x",INDEX(K$5:K$64,MATCH($E58,$A$5:$A$64,0))="x"),K$4&amp;"  ","")&amp;IF(AND(L58="x",INDEX(L$5:L$64,MATCH($E58,$A$5:$A$64,0))="x"),L$4&amp;"  ","")&amp;IF(AND(M58="x",INDEX(M$5:M$64,MATCH($E58,$A$5:$A$64,0))="x"),M$4&amp;"  ","")&amp;IF(AND(N58="x",INDEX(N$5:N$64,MATCH($E58,$A$5:$A$64,0))="x"),N$4&amp;"  ","")&amp;IF(AND(O58="x",INDEX(O$5:O$64,MATCH($E58,$A$5:$A$64,0))="x"),O$4&amp;"  ","")&amp;IF(AND(P58="x",INDEX(P$5:P$64,MATCH($E58,$A$5:$A$64,0))="x"),P$4&amp;"  ","")="","Geen gezamenlijk moment",IF(AND(G58="x",INDEX(G$5:G$64,MATCH($E58,$A$5:$A$64,0))="x"),G$4&amp;"  ","")&amp;IF(AND(H58="x",INDEX(H$5:H$64,MATCH($E58,$A$5:$A$64,0))="x"),H$4&amp;"  ","")&amp;IF(AND(I58="x",INDEX(I$5:I$64,MATCH($E58,$A$5:$A$64,0))="x"),I$4&amp;"  ","")&amp;IF(AND(J58="x",INDEX(J$5:J$64,MATCH($E58,$A$5:$A$64,0))="x"),J$4&amp;"  ","")&amp;IF(AND(K58="x",INDEX(K$5:K$64,MATCH($E58,$A$5:$A$64,0))="x"),K$4&amp;"  ","")&amp;IF(AND(L58="x",INDEX(L$5:L$64,MATCH($E58,$A$5:$A$64,0))="x"),L$4&amp;"  ","")&amp;IF(AND(M58="x",INDEX(M$5:M$64,MATCH($E58,$A$5:$A$64,0))="x"),M$4&amp;"  ","")&amp;IF(AND(N58="x",INDEX(N$5:N$64,MATCH($E58,$A$5:$A$64,0))="x"),N$4&amp;"  ","")&amp;IF(AND(O58="x",INDEX(O$5:O$64,MATCH($E58,$A$5:$A$64,0))="x"),O$4&amp;"  ","")&amp;IF(AND(P58="x",INDEX(P$5:P$64,MATCH($E58,$A$5:$A$64,0))="x"),P$4&amp;"  ","")),""))</f>
        <v/>
      </c>
    </row>
    <row r="59" customFormat="false" ht="15" hidden="false" customHeight="false" outlineLevel="0" collapsed="false">
      <c r="A59" s="17"/>
      <c r="B59" s="15"/>
      <c r="C59" s="15"/>
      <c r="D59" s="15"/>
      <c r="E59" s="17"/>
      <c r="F59" s="17"/>
      <c r="G59" s="15"/>
      <c r="H59" s="15"/>
      <c r="I59" s="15"/>
      <c r="J59" s="15"/>
      <c r="K59" s="15"/>
      <c r="L59" s="15"/>
      <c r="M59" s="15"/>
      <c r="N59" s="15"/>
      <c r="O59" s="15"/>
      <c r="P59" s="15"/>
      <c r="Q59" s="18" t="str">
        <f aca="false">IF($A59="","",COUNTIF(G59:P59,"x"))</f>
        <v/>
      </c>
      <c r="R59" s="18" t="str">
        <f aca="false">IF($A59="","",IFERROR(INDEX(Groepen!$A$5:$A$34,MATCH($A59,Groepen!$F$5:$F$34,0)),IFERROR(INDEX(Groepen!$A$5:$A$34,MATCH($A59,Groepen!$G$5:$G$34,0)),IFERROR(INDEX(Groepen!$A$5:$A$34,MATCH($A59,Groepen!$H$5:$H$34,0)),IFERROR(INDEX(Groepen!$A$5:$A$34,MATCH($A59,Groepen!$I$5:$I$34,0)),IFERROR(INDEX(Groepen!$A$5:$A$34,MATCH($A59,Groepen!$J$5:$J$34,0)),IFERROR(INDEX(Groepen!$A$5:$A$34,MATCH($A59,Groepen!$K$5:$K$34,0)),IFERROR(INDEX(Groepen!$A$5:$A$34,MATCH($A59,Groepen!$L$5:$L$34,0)),IFERROR(INDEX(Groepen!$A$5:$A$34,MATCH($A59,Groepen!$M$5:$M$34,0)),"")))))))))</f>
        <v/>
      </c>
      <c r="S59" s="19" t="str">
        <f aca="false">IF($A59="","",IF(COUNTIF(Groepen!$F$5:$M$34,$A59)=0,"Nog niet ingedeeld",IF(COUNTIF(Groepen!$F$5:$M$34,$A59)&gt;1,"Dubbel ingedeeld","Ingedeeld")))</f>
        <v/>
      </c>
      <c r="T59" s="18" t="str">
        <f aca="false">IF(OR($A59="",$E59=""),"",IFERROR(SUMPRODUCT((G59:P59="x")*(INDEX($G$5:$P$64,MATCH($E59,$A$5:$A$64,0),0)="x")),"Buddy niet gevonden"))</f>
        <v/>
      </c>
      <c r="U59" s="8" t="str">
        <f aca="false">IF(OR($A59="",$E59=""),"",IFERROR(IF(IF(AND(G59="x",INDEX(G$5:G$64,MATCH($E59,$A$5:$A$64,0))="x"),G$4&amp;"  ","")&amp;IF(AND(H59="x",INDEX(H$5:H$64,MATCH($E59,$A$5:$A$64,0))="x"),H$4&amp;"  ","")&amp;IF(AND(I59="x",INDEX(I$5:I$64,MATCH($E59,$A$5:$A$64,0))="x"),I$4&amp;"  ","")&amp;IF(AND(J59="x",INDEX(J$5:J$64,MATCH($E59,$A$5:$A$64,0))="x"),J$4&amp;"  ","")&amp;IF(AND(K59="x",INDEX(K$5:K$64,MATCH($E59,$A$5:$A$64,0))="x"),K$4&amp;"  ","")&amp;IF(AND(L59="x",INDEX(L$5:L$64,MATCH($E59,$A$5:$A$64,0))="x"),L$4&amp;"  ","")&amp;IF(AND(M59="x",INDEX(M$5:M$64,MATCH($E59,$A$5:$A$64,0))="x"),M$4&amp;"  ","")&amp;IF(AND(N59="x",INDEX(N$5:N$64,MATCH($E59,$A$5:$A$64,0))="x"),N$4&amp;"  ","")&amp;IF(AND(O59="x",INDEX(O$5:O$64,MATCH($E59,$A$5:$A$64,0))="x"),O$4&amp;"  ","")&amp;IF(AND(P59="x",INDEX(P$5:P$64,MATCH($E59,$A$5:$A$64,0))="x"),P$4&amp;"  ","")="","Geen gezamenlijk moment",IF(AND(G59="x",INDEX(G$5:G$64,MATCH($E59,$A$5:$A$64,0))="x"),G$4&amp;"  ","")&amp;IF(AND(H59="x",INDEX(H$5:H$64,MATCH($E59,$A$5:$A$64,0))="x"),H$4&amp;"  ","")&amp;IF(AND(I59="x",INDEX(I$5:I$64,MATCH($E59,$A$5:$A$64,0))="x"),I$4&amp;"  ","")&amp;IF(AND(J59="x",INDEX(J$5:J$64,MATCH($E59,$A$5:$A$64,0))="x"),J$4&amp;"  ","")&amp;IF(AND(K59="x",INDEX(K$5:K$64,MATCH($E59,$A$5:$A$64,0))="x"),K$4&amp;"  ","")&amp;IF(AND(L59="x",INDEX(L$5:L$64,MATCH($E59,$A$5:$A$64,0))="x"),L$4&amp;"  ","")&amp;IF(AND(M59="x",INDEX(M$5:M$64,MATCH($E59,$A$5:$A$64,0))="x"),M$4&amp;"  ","")&amp;IF(AND(N59="x",INDEX(N$5:N$64,MATCH($E59,$A$5:$A$64,0))="x"),N$4&amp;"  ","")&amp;IF(AND(O59="x",INDEX(O$5:O$64,MATCH($E59,$A$5:$A$64,0))="x"),O$4&amp;"  ","")&amp;IF(AND(P59="x",INDEX(P$5:P$64,MATCH($E59,$A$5:$A$64,0))="x"),P$4&amp;"  ","")),""))</f>
        <v/>
      </c>
    </row>
    <row r="60" customFormat="false" ht="15" hidden="false" customHeight="false" outlineLevel="0" collapsed="false">
      <c r="A60" s="17"/>
      <c r="B60" s="15"/>
      <c r="C60" s="15"/>
      <c r="D60" s="15"/>
      <c r="E60" s="17"/>
      <c r="F60" s="17"/>
      <c r="G60" s="15"/>
      <c r="H60" s="15"/>
      <c r="I60" s="15"/>
      <c r="J60" s="15"/>
      <c r="K60" s="15"/>
      <c r="L60" s="15"/>
      <c r="M60" s="15"/>
      <c r="N60" s="15"/>
      <c r="O60" s="15"/>
      <c r="P60" s="15"/>
      <c r="Q60" s="18" t="str">
        <f aca="false">IF($A60="","",COUNTIF(G60:P60,"x"))</f>
        <v/>
      </c>
      <c r="R60" s="18" t="str">
        <f aca="false">IF($A60="","",IFERROR(INDEX(Groepen!$A$5:$A$34,MATCH($A60,Groepen!$F$5:$F$34,0)),IFERROR(INDEX(Groepen!$A$5:$A$34,MATCH($A60,Groepen!$G$5:$G$34,0)),IFERROR(INDEX(Groepen!$A$5:$A$34,MATCH($A60,Groepen!$H$5:$H$34,0)),IFERROR(INDEX(Groepen!$A$5:$A$34,MATCH($A60,Groepen!$I$5:$I$34,0)),IFERROR(INDEX(Groepen!$A$5:$A$34,MATCH($A60,Groepen!$J$5:$J$34,0)),IFERROR(INDEX(Groepen!$A$5:$A$34,MATCH($A60,Groepen!$K$5:$K$34,0)),IFERROR(INDEX(Groepen!$A$5:$A$34,MATCH($A60,Groepen!$L$5:$L$34,0)),IFERROR(INDEX(Groepen!$A$5:$A$34,MATCH($A60,Groepen!$M$5:$M$34,0)),"")))))))))</f>
        <v/>
      </c>
      <c r="S60" s="19" t="str">
        <f aca="false">IF($A60="","",IF(COUNTIF(Groepen!$F$5:$M$34,$A60)=0,"Nog niet ingedeeld",IF(COUNTIF(Groepen!$F$5:$M$34,$A60)&gt;1,"Dubbel ingedeeld","Ingedeeld")))</f>
        <v/>
      </c>
      <c r="T60" s="18" t="str">
        <f aca="false">IF(OR($A60="",$E60=""),"",IFERROR(SUMPRODUCT((G60:P60="x")*(INDEX($G$5:$P$64,MATCH($E60,$A$5:$A$64,0),0)="x")),"Buddy niet gevonden"))</f>
        <v/>
      </c>
      <c r="U60" s="8" t="str">
        <f aca="false">IF(OR($A60="",$E60=""),"",IFERROR(IF(IF(AND(G60="x",INDEX(G$5:G$64,MATCH($E60,$A$5:$A$64,0))="x"),G$4&amp;"  ","")&amp;IF(AND(H60="x",INDEX(H$5:H$64,MATCH($E60,$A$5:$A$64,0))="x"),H$4&amp;"  ","")&amp;IF(AND(I60="x",INDEX(I$5:I$64,MATCH($E60,$A$5:$A$64,0))="x"),I$4&amp;"  ","")&amp;IF(AND(J60="x",INDEX(J$5:J$64,MATCH($E60,$A$5:$A$64,0))="x"),J$4&amp;"  ","")&amp;IF(AND(K60="x",INDEX(K$5:K$64,MATCH($E60,$A$5:$A$64,0))="x"),K$4&amp;"  ","")&amp;IF(AND(L60="x",INDEX(L$5:L$64,MATCH($E60,$A$5:$A$64,0))="x"),L$4&amp;"  ","")&amp;IF(AND(M60="x",INDEX(M$5:M$64,MATCH($E60,$A$5:$A$64,0))="x"),M$4&amp;"  ","")&amp;IF(AND(N60="x",INDEX(N$5:N$64,MATCH($E60,$A$5:$A$64,0))="x"),N$4&amp;"  ","")&amp;IF(AND(O60="x",INDEX(O$5:O$64,MATCH($E60,$A$5:$A$64,0))="x"),O$4&amp;"  ","")&amp;IF(AND(P60="x",INDEX(P$5:P$64,MATCH($E60,$A$5:$A$64,0))="x"),P$4&amp;"  ","")="","Geen gezamenlijk moment",IF(AND(G60="x",INDEX(G$5:G$64,MATCH($E60,$A$5:$A$64,0))="x"),G$4&amp;"  ","")&amp;IF(AND(H60="x",INDEX(H$5:H$64,MATCH($E60,$A$5:$A$64,0))="x"),H$4&amp;"  ","")&amp;IF(AND(I60="x",INDEX(I$5:I$64,MATCH($E60,$A$5:$A$64,0))="x"),I$4&amp;"  ","")&amp;IF(AND(J60="x",INDEX(J$5:J$64,MATCH($E60,$A$5:$A$64,0))="x"),J$4&amp;"  ","")&amp;IF(AND(K60="x",INDEX(K$5:K$64,MATCH($E60,$A$5:$A$64,0))="x"),K$4&amp;"  ","")&amp;IF(AND(L60="x",INDEX(L$5:L$64,MATCH($E60,$A$5:$A$64,0))="x"),L$4&amp;"  ","")&amp;IF(AND(M60="x",INDEX(M$5:M$64,MATCH($E60,$A$5:$A$64,0))="x"),M$4&amp;"  ","")&amp;IF(AND(N60="x",INDEX(N$5:N$64,MATCH($E60,$A$5:$A$64,0))="x"),N$4&amp;"  ","")&amp;IF(AND(O60="x",INDEX(O$5:O$64,MATCH($E60,$A$5:$A$64,0))="x"),O$4&amp;"  ","")&amp;IF(AND(P60="x",INDEX(P$5:P$64,MATCH($E60,$A$5:$A$64,0))="x"),P$4&amp;"  ","")),""))</f>
        <v/>
      </c>
    </row>
    <row r="61" customFormat="false" ht="15" hidden="false" customHeight="false" outlineLevel="0" collapsed="false">
      <c r="A61" s="17"/>
      <c r="B61" s="15"/>
      <c r="C61" s="15"/>
      <c r="D61" s="15"/>
      <c r="E61" s="17"/>
      <c r="F61" s="17"/>
      <c r="G61" s="15"/>
      <c r="H61" s="15"/>
      <c r="I61" s="15"/>
      <c r="J61" s="15"/>
      <c r="K61" s="15"/>
      <c r="L61" s="15"/>
      <c r="M61" s="15"/>
      <c r="N61" s="15"/>
      <c r="O61" s="15"/>
      <c r="P61" s="15"/>
      <c r="Q61" s="18" t="str">
        <f aca="false">IF($A61="","",COUNTIF(G61:P61,"x"))</f>
        <v/>
      </c>
      <c r="R61" s="18" t="str">
        <f aca="false">IF($A61="","",IFERROR(INDEX(Groepen!$A$5:$A$34,MATCH($A61,Groepen!$F$5:$F$34,0)),IFERROR(INDEX(Groepen!$A$5:$A$34,MATCH($A61,Groepen!$G$5:$G$34,0)),IFERROR(INDEX(Groepen!$A$5:$A$34,MATCH($A61,Groepen!$H$5:$H$34,0)),IFERROR(INDEX(Groepen!$A$5:$A$34,MATCH($A61,Groepen!$I$5:$I$34,0)),IFERROR(INDEX(Groepen!$A$5:$A$34,MATCH($A61,Groepen!$J$5:$J$34,0)),IFERROR(INDEX(Groepen!$A$5:$A$34,MATCH($A61,Groepen!$K$5:$K$34,0)),IFERROR(INDEX(Groepen!$A$5:$A$34,MATCH($A61,Groepen!$L$5:$L$34,0)),IFERROR(INDEX(Groepen!$A$5:$A$34,MATCH($A61,Groepen!$M$5:$M$34,0)),"")))))))))</f>
        <v/>
      </c>
      <c r="S61" s="19" t="str">
        <f aca="false">IF($A61="","",IF(COUNTIF(Groepen!$F$5:$M$34,$A61)=0,"Nog niet ingedeeld",IF(COUNTIF(Groepen!$F$5:$M$34,$A61)&gt;1,"Dubbel ingedeeld","Ingedeeld")))</f>
        <v/>
      </c>
      <c r="T61" s="18" t="str">
        <f aca="false">IF(OR($A61="",$E61=""),"",IFERROR(SUMPRODUCT((G61:P61="x")*(INDEX($G$5:$P$64,MATCH($E61,$A$5:$A$64,0),0)="x")),"Buddy niet gevonden"))</f>
        <v/>
      </c>
      <c r="U61" s="8" t="str">
        <f aca="false">IF(OR($A61="",$E61=""),"",IFERROR(IF(IF(AND(G61="x",INDEX(G$5:G$64,MATCH($E61,$A$5:$A$64,0))="x"),G$4&amp;"  ","")&amp;IF(AND(H61="x",INDEX(H$5:H$64,MATCH($E61,$A$5:$A$64,0))="x"),H$4&amp;"  ","")&amp;IF(AND(I61="x",INDEX(I$5:I$64,MATCH($E61,$A$5:$A$64,0))="x"),I$4&amp;"  ","")&amp;IF(AND(J61="x",INDEX(J$5:J$64,MATCH($E61,$A$5:$A$64,0))="x"),J$4&amp;"  ","")&amp;IF(AND(K61="x",INDEX(K$5:K$64,MATCH($E61,$A$5:$A$64,0))="x"),K$4&amp;"  ","")&amp;IF(AND(L61="x",INDEX(L$5:L$64,MATCH($E61,$A$5:$A$64,0))="x"),L$4&amp;"  ","")&amp;IF(AND(M61="x",INDEX(M$5:M$64,MATCH($E61,$A$5:$A$64,0))="x"),M$4&amp;"  ","")&amp;IF(AND(N61="x",INDEX(N$5:N$64,MATCH($E61,$A$5:$A$64,0))="x"),N$4&amp;"  ","")&amp;IF(AND(O61="x",INDEX(O$5:O$64,MATCH($E61,$A$5:$A$64,0))="x"),O$4&amp;"  ","")&amp;IF(AND(P61="x",INDEX(P$5:P$64,MATCH($E61,$A$5:$A$64,0))="x"),P$4&amp;"  ","")="","Geen gezamenlijk moment",IF(AND(G61="x",INDEX(G$5:G$64,MATCH($E61,$A$5:$A$64,0))="x"),G$4&amp;"  ","")&amp;IF(AND(H61="x",INDEX(H$5:H$64,MATCH($E61,$A$5:$A$64,0))="x"),H$4&amp;"  ","")&amp;IF(AND(I61="x",INDEX(I$5:I$64,MATCH($E61,$A$5:$A$64,0))="x"),I$4&amp;"  ","")&amp;IF(AND(J61="x",INDEX(J$5:J$64,MATCH($E61,$A$5:$A$64,0))="x"),J$4&amp;"  ","")&amp;IF(AND(K61="x",INDEX(K$5:K$64,MATCH($E61,$A$5:$A$64,0))="x"),K$4&amp;"  ","")&amp;IF(AND(L61="x",INDEX(L$5:L$64,MATCH($E61,$A$5:$A$64,0))="x"),L$4&amp;"  ","")&amp;IF(AND(M61="x",INDEX(M$5:M$64,MATCH($E61,$A$5:$A$64,0))="x"),M$4&amp;"  ","")&amp;IF(AND(N61="x",INDEX(N$5:N$64,MATCH($E61,$A$5:$A$64,0))="x"),N$4&amp;"  ","")&amp;IF(AND(O61="x",INDEX(O$5:O$64,MATCH($E61,$A$5:$A$64,0))="x"),O$4&amp;"  ","")&amp;IF(AND(P61="x",INDEX(P$5:P$64,MATCH($E61,$A$5:$A$64,0))="x"),P$4&amp;"  ","")),""))</f>
        <v/>
      </c>
    </row>
    <row r="62" customFormat="false" ht="15" hidden="false" customHeight="false" outlineLevel="0" collapsed="false">
      <c r="A62" s="17"/>
      <c r="B62" s="15"/>
      <c r="C62" s="15"/>
      <c r="D62" s="15"/>
      <c r="E62" s="17"/>
      <c r="F62" s="17"/>
      <c r="G62" s="15"/>
      <c r="H62" s="15"/>
      <c r="I62" s="15"/>
      <c r="J62" s="15"/>
      <c r="K62" s="15"/>
      <c r="L62" s="15"/>
      <c r="M62" s="15"/>
      <c r="N62" s="15"/>
      <c r="O62" s="15"/>
      <c r="P62" s="15"/>
      <c r="Q62" s="18" t="str">
        <f aca="false">IF($A62="","",COUNTIF(G62:P62,"x"))</f>
        <v/>
      </c>
      <c r="R62" s="18" t="str">
        <f aca="false">IF($A62="","",IFERROR(INDEX(Groepen!$A$5:$A$34,MATCH($A62,Groepen!$F$5:$F$34,0)),IFERROR(INDEX(Groepen!$A$5:$A$34,MATCH($A62,Groepen!$G$5:$G$34,0)),IFERROR(INDEX(Groepen!$A$5:$A$34,MATCH($A62,Groepen!$H$5:$H$34,0)),IFERROR(INDEX(Groepen!$A$5:$A$34,MATCH($A62,Groepen!$I$5:$I$34,0)),IFERROR(INDEX(Groepen!$A$5:$A$34,MATCH($A62,Groepen!$J$5:$J$34,0)),IFERROR(INDEX(Groepen!$A$5:$A$34,MATCH($A62,Groepen!$K$5:$K$34,0)),IFERROR(INDEX(Groepen!$A$5:$A$34,MATCH($A62,Groepen!$L$5:$L$34,0)),IFERROR(INDEX(Groepen!$A$5:$A$34,MATCH($A62,Groepen!$M$5:$M$34,0)),"")))))))))</f>
        <v/>
      </c>
      <c r="S62" s="19" t="str">
        <f aca="false">IF($A62="","",IF(COUNTIF(Groepen!$F$5:$M$34,$A62)=0,"Nog niet ingedeeld",IF(COUNTIF(Groepen!$F$5:$M$34,$A62)&gt;1,"Dubbel ingedeeld","Ingedeeld")))</f>
        <v/>
      </c>
      <c r="T62" s="18" t="str">
        <f aca="false">IF(OR($A62="",$E62=""),"",IFERROR(SUMPRODUCT((G62:P62="x")*(INDEX($G$5:$P$64,MATCH($E62,$A$5:$A$64,0),0)="x")),"Buddy niet gevonden"))</f>
        <v/>
      </c>
      <c r="U62" s="8" t="str">
        <f aca="false">IF(OR($A62="",$E62=""),"",IFERROR(IF(IF(AND(G62="x",INDEX(G$5:G$64,MATCH($E62,$A$5:$A$64,0))="x"),G$4&amp;"  ","")&amp;IF(AND(H62="x",INDEX(H$5:H$64,MATCH($E62,$A$5:$A$64,0))="x"),H$4&amp;"  ","")&amp;IF(AND(I62="x",INDEX(I$5:I$64,MATCH($E62,$A$5:$A$64,0))="x"),I$4&amp;"  ","")&amp;IF(AND(J62="x",INDEX(J$5:J$64,MATCH($E62,$A$5:$A$64,0))="x"),J$4&amp;"  ","")&amp;IF(AND(K62="x",INDEX(K$5:K$64,MATCH($E62,$A$5:$A$64,0))="x"),K$4&amp;"  ","")&amp;IF(AND(L62="x",INDEX(L$5:L$64,MATCH($E62,$A$5:$A$64,0))="x"),L$4&amp;"  ","")&amp;IF(AND(M62="x",INDEX(M$5:M$64,MATCH($E62,$A$5:$A$64,0))="x"),M$4&amp;"  ","")&amp;IF(AND(N62="x",INDEX(N$5:N$64,MATCH($E62,$A$5:$A$64,0))="x"),N$4&amp;"  ","")&amp;IF(AND(O62="x",INDEX(O$5:O$64,MATCH($E62,$A$5:$A$64,0))="x"),O$4&amp;"  ","")&amp;IF(AND(P62="x",INDEX(P$5:P$64,MATCH($E62,$A$5:$A$64,0))="x"),P$4&amp;"  ","")="","Geen gezamenlijk moment",IF(AND(G62="x",INDEX(G$5:G$64,MATCH($E62,$A$5:$A$64,0))="x"),G$4&amp;"  ","")&amp;IF(AND(H62="x",INDEX(H$5:H$64,MATCH($E62,$A$5:$A$64,0))="x"),H$4&amp;"  ","")&amp;IF(AND(I62="x",INDEX(I$5:I$64,MATCH($E62,$A$5:$A$64,0))="x"),I$4&amp;"  ","")&amp;IF(AND(J62="x",INDEX(J$5:J$64,MATCH($E62,$A$5:$A$64,0))="x"),J$4&amp;"  ","")&amp;IF(AND(K62="x",INDEX(K$5:K$64,MATCH($E62,$A$5:$A$64,0))="x"),K$4&amp;"  ","")&amp;IF(AND(L62="x",INDEX(L$5:L$64,MATCH($E62,$A$5:$A$64,0))="x"),L$4&amp;"  ","")&amp;IF(AND(M62="x",INDEX(M$5:M$64,MATCH($E62,$A$5:$A$64,0))="x"),M$4&amp;"  ","")&amp;IF(AND(N62="x",INDEX(N$5:N$64,MATCH($E62,$A$5:$A$64,0))="x"),N$4&amp;"  ","")&amp;IF(AND(O62="x",INDEX(O$5:O$64,MATCH($E62,$A$5:$A$64,0))="x"),O$4&amp;"  ","")&amp;IF(AND(P62="x",INDEX(P$5:P$64,MATCH($E62,$A$5:$A$64,0))="x"),P$4&amp;"  ","")),""))</f>
        <v/>
      </c>
    </row>
    <row r="63" customFormat="false" ht="15" hidden="false" customHeight="false" outlineLevel="0" collapsed="false">
      <c r="A63" s="17"/>
      <c r="B63" s="15"/>
      <c r="C63" s="15"/>
      <c r="D63" s="15"/>
      <c r="E63" s="17"/>
      <c r="F63" s="17"/>
      <c r="G63" s="15"/>
      <c r="H63" s="15"/>
      <c r="I63" s="15"/>
      <c r="J63" s="15"/>
      <c r="K63" s="15"/>
      <c r="L63" s="15"/>
      <c r="M63" s="15"/>
      <c r="N63" s="15"/>
      <c r="O63" s="15"/>
      <c r="P63" s="15"/>
      <c r="Q63" s="18" t="str">
        <f aca="false">IF($A63="","",COUNTIF(G63:P63,"x"))</f>
        <v/>
      </c>
      <c r="R63" s="18" t="str">
        <f aca="false">IF($A63="","",IFERROR(INDEX(Groepen!$A$5:$A$34,MATCH($A63,Groepen!$F$5:$F$34,0)),IFERROR(INDEX(Groepen!$A$5:$A$34,MATCH($A63,Groepen!$G$5:$G$34,0)),IFERROR(INDEX(Groepen!$A$5:$A$34,MATCH($A63,Groepen!$H$5:$H$34,0)),IFERROR(INDEX(Groepen!$A$5:$A$34,MATCH($A63,Groepen!$I$5:$I$34,0)),IFERROR(INDEX(Groepen!$A$5:$A$34,MATCH($A63,Groepen!$J$5:$J$34,0)),IFERROR(INDEX(Groepen!$A$5:$A$34,MATCH($A63,Groepen!$K$5:$K$34,0)),IFERROR(INDEX(Groepen!$A$5:$A$34,MATCH($A63,Groepen!$L$5:$L$34,0)),IFERROR(INDEX(Groepen!$A$5:$A$34,MATCH($A63,Groepen!$M$5:$M$34,0)),"")))))))))</f>
        <v/>
      </c>
      <c r="S63" s="19" t="str">
        <f aca="false">IF($A63="","",IF(COUNTIF(Groepen!$F$5:$M$34,$A63)=0,"Nog niet ingedeeld",IF(COUNTIF(Groepen!$F$5:$M$34,$A63)&gt;1,"Dubbel ingedeeld","Ingedeeld")))</f>
        <v/>
      </c>
      <c r="T63" s="18" t="str">
        <f aca="false">IF(OR($A63="",$E63=""),"",IFERROR(SUMPRODUCT((G63:P63="x")*(INDEX($G$5:$P$64,MATCH($E63,$A$5:$A$64,0),0)="x")),"Buddy niet gevonden"))</f>
        <v/>
      </c>
      <c r="U63" s="8" t="str">
        <f aca="false">IF(OR($A63="",$E63=""),"",IFERROR(IF(IF(AND(G63="x",INDEX(G$5:G$64,MATCH($E63,$A$5:$A$64,0))="x"),G$4&amp;"  ","")&amp;IF(AND(H63="x",INDEX(H$5:H$64,MATCH($E63,$A$5:$A$64,0))="x"),H$4&amp;"  ","")&amp;IF(AND(I63="x",INDEX(I$5:I$64,MATCH($E63,$A$5:$A$64,0))="x"),I$4&amp;"  ","")&amp;IF(AND(J63="x",INDEX(J$5:J$64,MATCH($E63,$A$5:$A$64,0))="x"),J$4&amp;"  ","")&amp;IF(AND(K63="x",INDEX(K$5:K$64,MATCH($E63,$A$5:$A$64,0))="x"),K$4&amp;"  ","")&amp;IF(AND(L63="x",INDEX(L$5:L$64,MATCH($E63,$A$5:$A$64,0))="x"),L$4&amp;"  ","")&amp;IF(AND(M63="x",INDEX(M$5:M$64,MATCH($E63,$A$5:$A$64,0))="x"),M$4&amp;"  ","")&amp;IF(AND(N63="x",INDEX(N$5:N$64,MATCH($E63,$A$5:$A$64,0))="x"),N$4&amp;"  ","")&amp;IF(AND(O63="x",INDEX(O$5:O$64,MATCH($E63,$A$5:$A$64,0))="x"),O$4&amp;"  ","")&amp;IF(AND(P63="x",INDEX(P$5:P$64,MATCH($E63,$A$5:$A$64,0))="x"),P$4&amp;"  ","")="","Geen gezamenlijk moment",IF(AND(G63="x",INDEX(G$5:G$64,MATCH($E63,$A$5:$A$64,0))="x"),G$4&amp;"  ","")&amp;IF(AND(H63="x",INDEX(H$5:H$64,MATCH($E63,$A$5:$A$64,0))="x"),H$4&amp;"  ","")&amp;IF(AND(I63="x",INDEX(I$5:I$64,MATCH($E63,$A$5:$A$64,0))="x"),I$4&amp;"  ","")&amp;IF(AND(J63="x",INDEX(J$5:J$64,MATCH($E63,$A$5:$A$64,0))="x"),J$4&amp;"  ","")&amp;IF(AND(K63="x",INDEX(K$5:K$64,MATCH($E63,$A$5:$A$64,0))="x"),K$4&amp;"  ","")&amp;IF(AND(L63="x",INDEX(L$5:L$64,MATCH($E63,$A$5:$A$64,0))="x"),L$4&amp;"  ","")&amp;IF(AND(M63="x",INDEX(M$5:M$64,MATCH($E63,$A$5:$A$64,0))="x"),M$4&amp;"  ","")&amp;IF(AND(N63="x",INDEX(N$5:N$64,MATCH($E63,$A$5:$A$64,0))="x"),N$4&amp;"  ","")&amp;IF(AND(O63="x",INDEX(O$5:O$64,MATCH($E63,$A$5:$A$64,0))="x"),O$4&amp;"  ","")&amp;IF(AND(P63="x",INDEX(P$5:P$64,MATCH($E63,$A$5:$A$64,0))="x"),P$4&amp;"  ","")),""))</f>
        <v/>
      </c>
    </row>
    <row r="64" customFormat="false" ht="15" hidden="false" customHeight="false" outlineLevel="0" collapsed="false">
      <c r="A64" s="17"/>
      <c r="B64" s="15"/>
      <c r="C64" s="15"/>
      <c r="D64" s="15"/>
      <c r="E64" s="17"/>
      <c r="F64" s="17"/>
      <c r="G64" s="15"/>
      <c r="H64" s="15"/>
      <c r="I64" s="15"/>
      <c r="J64" s="15"/>
      <c r="K64" s="15"/>
      <c r="L64" s="15"/>
      <c r="M64" s="15"/>
      <c r="N64" s="15"/>
      <c r="O64" s="15"/>
      <c r="P64" s="15"/>
      <c r="Q64" s="18" t="str">
        <f aca="false">IF($A64="","",COUNTIF(G64:P64,"x"))</f>
        <v/>
      </c>
      <c r="R64" s="18" t="str">
        <f aca="false">IF($A64="","",IFERROR(INDEX(Groepen!$A$5:$A$34,MATCH($A64,Groepen!$F$5:$F$34,0)),IFERROR(INDEX(Groepen!$A$5:$A$34,MATCH($A64,Groepen!$G$5:$G$34,0)),IFERROR(INDEX(Groepen!$A$5:$A$34,MATCH($A64,Groepen!$H$5:$H$34,0)),IFERROR(INDEX(Groepen!$A$5:$A$34,MATCH($A64,Groepen!$I$5:$I$34,0)),IFERROR(INDEX(Groepen!$A$5:$A$34,MATCH($A64,Groepen!$J$5:$J$34,0)),IFERROR(INDEX(Groepen!$A$5:$A$34,MATCH($A64,Groepen!$K$5:$K$34,0)),IFERROR(INDEX(Groepen!$A$5:$A$34,MATCH($A64,Groepen!$L$5:$L$34,0)),IFERROR(INDEX(Groepen!$A$5:$A$34,MATCH($A64,Groepen!$M$5:$M$34,0)),"")))))))))</f>
        <v/>
      </c>
      <c r="S64" s="19" t="str">
        <f aca="false">IF($A64="","",IF(COUNTIF(Groepen!$F$5:$M$34,$A64)=0,"Nog niet ingedeeld",IF(COUNTIF(Groepen!$F$5:$M$34,$A64)&gt;1,"Dubbel ingedeeld","Ingedeeld")))</f>
        <v/>
      </c>
      <c r="T64" s="18" t="str">
        <f aca="false">IF(OR($A64="",$E64=""),"",IFERROR(SUMPRODUCT((G64:P64="x")*(INDEX($G$5:$P$64,MATCH($E64,$A$5:$A$64,0),0)="x")),"Buddy niet gevonden"))</f>
        <v/>
      </c>
      <c r="U64" s="8" t="str">
        <f aca="false">IF(OR($A64="",$E64=""),"",IFERROR(IF(IF(AND(G64="x",INDEX(G$5:G$64,MATCH($E64,$A$5:$A$64,0))="x"),G$4&amp;"  ","")&amp;IF(AND(H64="x",INDEX(H$5:H$64,MATCH($E64,$A$5:$A$64,0))="x"),H$4&amp;"  ","")&amp;IF(AND(I64="x",INDEX(I$5:I$64,MATCH($E64,$A$5:$A$64,0))="x"),I$4&amp;"  ","")&amp;IF(AND(J64="x",INDEX(J$5:J$64,MATCH($E64,$A$5:$A$64,0))="x"),J$4&amp;"  ","")&amp;IF(AND(K64="x",INDEX(K$5:K$64,MATCH($E64,$A$5:$A$64,0))="x"),K$4&amp;"  ","")&amp;IF(AND(L64="x",INDEX(L$5:L$64,MATCH($E64,$A$5:$A$64,0))="x"),L$4&amp;"  ","")&amp;IF(AND(M64="x",INDEX(M$5:M$64,MATCH($E64,$A$5:$A$64,0))="x"),M$4&amp;"  ","")&amp;IF(AND(N64="x",INDEX(N$5:N$64,MATCH($E64,$A$5:$A$64,0))="x"),N$4&amp;"  ","")&amp;IF(AND(O64="x",INDEX(O$5:O$64,MATCH($E64,$A$5:$A$64,0))="x"),O$4&amp;"  ","")&amp;IF(AND(P64="x",INDEX(P$5:P$64,MATCH($E64,$A$5:$A$64,0))="x"),P$4&amp;"  ","")="","Geen gezamenlijk moment",IF(AND(G64="x",INDEX(G$5:G$64,MATCH($E64,$A$5:$A$64,0))="x"),G$4&amp;"  ","")&amp;IF(AND(H64="x",INDEX(H$5:H$64,MATCH($E64,$A$5:$A$64,0))="x"),H$4&amp;"  ","")&amp;IF(AND(I64="x",INDEX(I$5:I$64,MATCH($E64,$A$5:$A$64,0))="x"),I$4&amp;"  ","")&amp;IF(AND(J64="x",INDEX(J$5:J$64,MATCH($E64,$A$5:$A$64,0))="x"),J$4&amp;"  ","")&amp;IF(AND(K64="x",INDEX(K$5:K$64,MATCH($E64,$A$5:$A$64,0))="x"),K$4&amp;"  ","")&amp;IF(AND(L64="x",INDEX(L$5:L$64,MATCH($E64,$A$5:$A$64,0))="x"),L$4&amp;"  ","")&amp;IF(AND(M64="x",INDEX(M$5:M$64,MATCH($E64,$A$5:$A$64,0))="x"),M$4&amp;"  ","")&amp;IF(AND(N64="x",INDEX(N$5:N$64,MATCH($E64,$A$5:$A$64,0))="x"),N$4&amp;"  ","")&amp;IF(AND(O64="x",INDEX(O$5:O$64,MATCH($E64,$A$5:$A$64,0))="x"),O$4&amp;"  ","")&amp;IF(AND(P64="x",INDEX(P$5:P$64,MATCH($E64,$A$5:$A$64,0))="x"),P$4&amp;"  ","")),""))</f>
        <v/>
      </c>
    </row>
  </sheetData>
  <conditionalFormatting sqref="G5:P64">
    <cfRule type="expression" priority="2" aboveAverage="0" equalAverage="0" bottom="0" percent="0" rank="0" text="" dxfId="2">
      <formula>G5="x"</formula>
    </cfRule>
  </conditionalFormatting>
  <conditionalFormatting sqref="S5:S64">
    <cfRule type="expression" priority="3" aboveAverage="0" equalAverage="0" bottom="0" percent="0" rank="0" text="" dxfId="2">
      <formula>S5="Ingedeeld"</formula>
    </cfRule>
    <cfRule type="expression" priority="4" aboveAverage="0" equalAverage="0" bottom="0" percent="0" rank="0" text="" dxfId="0">
      <formula>S5="Nog niet ingedeeld"</formula>
    </cfRule>
    <cfRule type="expression" priority="5" aboveAverage="0" equalAverage="0" bottom="0" percent="0" rank="0" text="" dxfId="1">
      <formula>S5="Dubbel ingedeeld"</formula>
    </cfRule>
  </conditionalFormatting>
  <conditionalFormatting sqref="U5:U64">
    <cfRule type="expression" priority="6" aboveAverage="0" equalAverage="0" bottom="0" percent="0" rank="0" text="" dxfId="1">
      <formula>U5="Geen gezamenlijk moment"</formula>
    </cfRule>
  </conditionalFormatting>
  <dataValidations count="5">
    <dataValidation allowBlank="true" errorStyle="stop" operator="between" showDropDown="false" showErrorMessage="true" showInputMessage="false" sqref="B5:B64" type="list">
      <formula1>"Volwassen,Jeugd"</formula1>
      <formula2>0</formula2>
    </dataValidation>
    <dataValidation allowBlank="true" error="Speelsterkte is een getal van 1 t/m 9." errorStyle="stop" errorTitle="Speelsterkte" operator="between" showDropDown="false" showErrorMessage="true" showInputMessage="false" sqref="C5:C64" type="whole">
      <formula1>1</formula1>
      <formula2>9</formula2>
    </dataValidation>
    <dataValidation allowBlank="true" errorStyle="stop" operator="between" showDropDown="false" showErrorMessage="true" showInputMessage="false" sqref="D5:D64" type="list">
      <formula1>Instellingen!$D$8:$D$10</formula1>
      <formula2>0</formula2>
    </dataValidation>
    <dataValidation allowBlank="true" errorStyle="stop" operator="between" showDropDown="false" showErrorMessage="true" showInputMessage="false" sqref="E5:E64" type="list">
      <formula1>$A$5:$A$64</formula1>
      <formula2>0</formula2>
    </dataValidation>
    <dataValidation allowBlank="true" errorStyle="stop" operator="between" showDropDown="false" showErrorMessage="true" showInputMessage="false" sqref="G5:P64" type="list">
      <formula1>"x"</formula1>
      <formula2>0</formula2>
    </dataValidation>
  </dataValidations>
  <hyperlinks>
    <hyperlink ref="B1" r:id="rId1" display="Gratis voorbeeld van Servd · servd.nl"/>
  </hyperlinks>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&amp;RServd · servd.nl</oddHeader>
    <oddFooter>&amp;CGratis voorbeeld van Servd · servd.nl · pagina &amp;P van &amp;N</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0A2"/>
    <pageSetUpPr fitToPage="false"/>
  </sheetPr>
  <dimension ref="A1:K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11" min="2" style="0" width="9"/>
  </cols>
  <sheetData>
    <row r="1" customFormat="false" ht="30" hidden="false" customHeight="true" outlineLevel="0" collapsed="false">
      <c r="B1" s="1" t="s">
        <v>0</v>
      </c>
    </row>
    <row r="2" customFormat="false" ht="17.35" hidden="false" customHeight="false" outlineLevel="0" collapsed="false">
      <c r="A2" s="2" t="s">
        <v>113</v>
      </c>
    </row>
    <row r="3" customFormat="false" ht="15" hidden="false" customHeight="false" outlineLevel="0" collapsed="false">
      <c r="A3" s="3" t="s">
        <v>114</v>
      </c>
    </row>
    <row r="4" customFormat="false" ht="30" hidden="false" customHeight="true" outlineLevel="0" collapsed="false">
      <c r="A4" s="10" t="s">
        <v>66</v>
      </c>
      <c r="B4" s="10" t="str">
        <f aca="false">Instellingen!A5</f>
        <v>Ma 18:00</v>
      </c>
      <c r="C4" s="10" t="str">
        <f aca="false">Instellingen!A6</f>
        <v>Ma 19:00</v>
      </c>
      <c r="D4" s="10" t="str">
        <f aca="false">Instellingen!A7</f>
        <v>Ma 20:00</v>
      </c>
      <c r="E4" s="10" t="str">
        <f aca="false">Instellingen!A8</f>
        <v>Di 19:00</v>
      </c>
      <c r="F4" s="10" t="str">
        <f aca="false">Instellingen!A9</f>
        <v>Di 20:00</v>
      </c>
      <c r="G4" s="10" t="str">
        <f aca="false">Instellingen!A10</f>
        <v>Wo 15:00</v>
      </c>
      <c r="H4" s="10" t="str">
        <f aca="false">Instellingen!A11</f>
        <v>Wo 16:00</v>
      </c>
      <c r="I4" s="10" t="str">
        <f aca="false">Instellingen!A12</f>
        <v>Do 19:00</v>
      </c>
      <c r="J4" s="10" t="str">
        <f aca="false">Instellingen!A13</f>
        <v>Za 09:00</v>
      </c>
      <c r="K4" s="10" t="str">
        <f aca="false">Instellingen!A14</f>
        <v>Za 10:00</v>
      </c>
    </row>
    <row r="5" customFormat="false" ht="15" hidden="false" customHeight="false" outlineLevel="0" collapsed="false">
      <c r="A5" s="17" t="s">
        <v>115</v>
      </c>
      <c r="B5" s="15" t="s">
        <v>79</v>
      </c>
      <c r="C5" s="15" t="s">
        <v>79</v>
      </c>
      <c r="D5" s="15" t="s">
        <v>79</v>
      </c>
      <c r="E5" s="15"/>
      <c r="F5" s="15"/>
      <c r="G5" s="15" t="s">
        <v>79</v>
      </c>
      <c r="H5" s="15" t="s">
        <v>79</v>
      </c>
      <c r="I5" s="15"/>
      <c r="J5" s="15" t="s">
        <v>79</v>
      </c>
      <c r="K5" s="15" t="s">
        <v>79</v>
      </c>
    </row>
    <row r="6" customFormat="false" ht="15" hidden="false" customHeight="false" outlineLevel="0" collapsed="false">
      <c r="A6" s="17" t="s">
        <v>116</v>
      </c>
      <c r="B6" s="15" t="s">
        <v>79</v>
      </c>
      <c r="C6" s="15" t="s">
        <v>79</v>
      </c>
      <c r="D6" s="15"/>
      <c r="E6" s="15" t="s">
        <v>79</v>
      </c>
      <c r="F6" s="15" t="s">
        <v>79</v>
      </c>
      <c r="G6" s="15"/>
      <c r="H6" s="15"/>
      <c r="I6" s="15" t="s">
        <v>79</v>
      </c>
      <c r="J6" s="15"/>
      <c r="K6" s="15"/>
    </row>
    <row r="7" customFormat="false" ht="15" hidden="false" customHeight="false" outlineLevel="0" collapsed="false">
      <c r="A7" s="17" t="s">
        <v>117</v>
      </c>
      <c r="B7" s="15"/>
      <c r="C7" s="15"/>
      <c r="D7" s="15" t="s">
        <v>79</v>
      </c>
      <c r="E7" s="15" t="s">
        <v>79</v>
      </c>
      <c r="F7" s="15" t="s">
        <v>79</v>
      </c>
      <c r="G7" s="15"/>
      <c r="H7" s="15"/>
      <c r="I7" s="15" t="s">
        <v>79</v>
      </c>
      <c r="J7" s="15" t="s">
        <v>79</v>
      </c>
      <c r="K7" s="15" t="s">
        <v>79</v>
      </c>
    </row>
    <row r="8" customFormat="false" ht="15" hidden="false" customHeight="false" outlineLevel="0" collapsed="false">
      <c r="A8" s="17"/>
      <c r="B8" s="15"/>
      <c r="C8" s="15"/>
      <c r="D8" s="15"/>
      <c r="E8" s="15"/>
      <c r="F8" s="15"/>
      <c r="G8" s="15"/>
      <c r="H8" s="15"/>
      <c r="I8" s="15"/>
      <c r="J8" s="15"/>
      <c r="K8" s="15"/>
    </row>
    <row r="9" customFormat="false" ht="15" hidden="false" customHeight="false" outlineLevel="0" collapsed="false">
      <c r="A9" s="17"/>
      <c r="B9" s="15"/>
      <c r="C9" s="15"/>
      <c r="D9" s="15"/>
      <c r="E9" s="15"/>
      <c r="F9" s="15"/>
      <c r="G9" s="15"/>
      <c r="H9" s="15"/>
      <c r="I9" s="15"/>
      <c r="J9" s="15"/>
      <c r="K9" s="15"/>
    </row>
    <row r="10" customFormat="false" ht="15" hidden="false" customHeight="false" outlineLevel="0" collapsed="false">
      <c r="A10" s="17"/>
      <c r="B10" s="15"/>
      <c r="C10" s="15"/>
      <c r="D10" s="15"/>
      <c r="E10" s="15"/>
      <c r="F10" s="15"/>
      <c r="G10" s="15"/>
      <c r="H10" s="15"/>
      <c r="I10" s="15"/>
      <c r="J10" s="15"/>
      <c r="K10" s="15"/>
    </row>
    <row r="11" customFormat="false" ht="15" hidden="false" customHeight="false" outlineLevel="0" collapsed="false">
      <c r="A11" s="17"/>
      <c r="B11" s="15"/>
      <c r="C11" s="15"/>
      <c r="D11" s="15"/>
      <c r="E11" s="15"/>
      <c r="F11" s="15"/>
      <c r="G11" s="15"/>
      <c r="H11" s="15"/>
      <c r="I11" s="15"/>
      <c r="J11" s="15"/>
      <c r="K11" s="15"/>
    </row>
    <row r="12" customFormat="false" ht="15" hidden="false" customHeight="false" outlineLevel="0" collapsed="false">
      <c r="A12" s="17"/>
      <c r="B12" s="15"/>
      <c r="C12" s="15"/>
      <c r="D12" s="15"/>
      <c r="E12" s="15"/>
      <c r="F12" s="15"/>
      <c r="G12" s="15"/>
      <c r="H12" s="15"/>
      <c r="I12" s="15"/>
      <c r="J12" s="15"/>
      <c r="K12" s="15"/>
    </row>
    <row r="13" customFormat="false" ht="15" hidden="false" customHeight="false" outlineLevel="0" collapsed="false">
      <c r="A13" s="17"/>
      <c r="B13" s="15"/>
      <c r="C13" s="15"/>
      <c r="D13" s="15"/>
      <c r="E13" s="15"/>
      <c r="F13" s="15"/>
      <c r="G13" s="15"/>
      <c r="H13" s="15"/>
      <c r="I13" s="15"/>
      <c r="J13" s="15"/>
      <c r="K13" s="15"/>
    </row>
    <row r="14" customFormat="false" ht="15" hidden="false" customHeight="false" outlineLevel="0" collapsed="false">
      <c r="A14" s="17"/>
      <c r="B14" s="15"/>
      <c r="C14" s="15"/>
      <c r="D14" s="15"/>
      <c r="E14" s="15"/>
      <c r="F14" s="15"/>
      <c r="G14" s="15"/>
      <c r="H14" s="15"/>
      <c r="I14" s="15"/>
      <c r="J14" s="15"/>
      <c r="K14" s="15"/>
    </row>
  </sheetData>
  <conditionalFormatting sqref="B5:K14">
    <cfRule type="expression" priority="2" aboveAverage="0" equalAverage="0" bottom="0" percent="0" rank="0" text="" dxfId="2">
      <formula>B5="x"</formula>
    </cfRule>
  </conditionalFormatting>
  <dataValidations count="1">
    <dataValidation allowBlank="true" errorStyle="stop" operator="between" showDropDown="false" showErrorMessage="true" showInputMessage="false" sqref="B5:K14" type="list">
      <formula1>"x"</formula1>
      <formula2>0</formula2>
    </dataValidation>
  </dataValidations>
  <hyperlinks>
    <hyperlink ref="B1" r:id="rId1" display="Gratis voorbeeld van Servd · servd.nl"/>
  </hyperlinks>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&amp;RServd · servd.nl</oddHeader>
    <oddFooter>&amp;CGratis voorbeeld van Servd · servd.nl · pagina &amp;P van &amp;N</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0A2"/>
    <pageSetUpPr fitToPage="false"/>
  </sheetPr>
  <dimension ref="A1:BL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4" topLeftCell="F5" activePane="bottomRight" state="frozen"/>
      <selection pane="topLeft" activeCell="A1" activeCellId="0" sqref="A1"/>
      <selection pane="topRight" activeCell="F1" activeCellId="0" sqref="F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1"/>
    <col collapsed="false" customWidth="true" hidden="false" outlineLevel="0" max="3" min="3" style="0" width="16"/>
    <col collapsed="false" customWidth="true" hidden="false" outlineLevel="0" max="4" min="4" style="0" width="7"/>
    <col collapsed="false" customWidth="true" hidden="false" outlineLevel="0" max="5" min="5" style="0" width="9"/>
    <col collapsed="false" customWidth="true" hidden="false" outlineLevel="0" max="13" min="6" style="0" width="17"/>
    <col collapsed="false" customWidth="true" hidden="false" outlineLevel="0" max="14" min="14" style="0" width="8"/>
    <col collapsed="false" customWidth="true" hidden="false" outlineLevel="0" max="15" min="15" style="0" width="48"/>
    <col collapsed="false" customWidth="true" hidden="true" outlineLevel="0" max="64" min="16" style="0" width="13"/>
  </cols>
  <sheetData>
    <row r="1" customFormat="false" ht="30" hidden="false" customHeight="true" outlineLevel="0" collapsed="false">
      <c r="C1" s="1" t="s">
        <v>0</v>
      </c>
    </row>
    <row r="2" customFormat="false" ht="17.35" hidden="false" customHeight="false" outlineLevel="0" collapsed="false">
      <c r="A2" s="2" t="s">
        <v>34</v>
      </c>
    </row>
    <row r="3" customFormat="false" ht="15" hidden="false" customHeight="false" outlineLevel="0" collapsed="false">
      <c r="A3" s="3" t="s">
        <v>118</v>
      </c>
    </row>
    <row r="4" customFormat="false" ht="30" hidden="false" customHeight="true" outlineLevel="0" collapsed="false">
      <c r="A4" s="10" t="s">
        <v>119</v>
      </c>
      <c r="B4" s="10" t="s">
        <v>37</v>
      </c>
      <c r="C4" s="10" t="s">
        <v>120</v>
      </c>
      <c r="D4" s="10" t="s">
        <v>121</v>
      </c>
      <c r="E4" s="10" t="s">
        <v>122</v>
      </c>
      <c r="F4" s="10" t="s">
        <v>123</v>
      </c>
      <c r="G4" s="10" t="s">
        <v>124</v>
      </c>
      <c r="H4" s="10" t="s">
        <v>125</v>
      </c>
      <c r="I4" s="10" t="s">
        <v>126</v>
      </c>
      <c r="J4" s="10" t="s">
        <v>127</v>
      </c>
      <c r="K4" s="10" t="s">
        <v>128</v>
      </c>
      <c r="L4" s="10" t="s">
        <v>129</v>
      </c>
      <c r="M4" s="10" t="s">
        <v>130</v>
      </c>
      <c r="N4" s="10" t="s">
        <v>131</v>
      </c>
      <c r="O4" s="10" t="s">
        <v>132</v>
      </c>
    </row>
    <row r="5" customFormat="false" ht="15" hidden="false" customHeight="false" outlineLevel="0" collapsed="false">
      <c r="A5" s="15" t="s">
        <v>133</v>
      </c>
      <c r="B5" s="15" t="s">
        <v>51</v>
      </c>
      <c r="C5" s="17" t="s">
        <v>115</v>
      </c>
      <c r="D5" s="15" t="n">
        <v>1</v>
      </c>
      <c r="E5" s="15" t="n">
        <v>4</v>
      </c>
      <c r="F5" s="17" t="s">
        <v>76</v>
      </c>
      <c r="G5" s="17" t="s">
        <v>78</v>
      </c>
      <c r="H5" s="17" t="s">
        <v>80</v>
      </c>
      <c r="I5" s="17"/>
      <c r="J5" s="17"/>
      <c r="K5" s="17"/>
      <c r="L5" s="17"/>
      <c r="M5" s="17"/>
      <c r="N5" s="18" t="n">
        <f aca="false">COUNTA($F5:$M5)</f>
        <v>3</v>
      </c>
      <c r="O5" s="20" t="str">
        <f aca="false">IF(AND($N5=0,$C5=""),"",IF(BL5="","✓ Klopt","⚠ "&amp;TRIM(BL5)))</f>
        <v>✓ Klopt</v>
      </c>
      <c r="P5" s="21" t="n">
        <f aca="false">IF(F5="","",IFERROR(IF(INDEX(Spelers!$C$5:$C$64,MATCH(F5,Spelers!$A$5:$A$64,0))="","",INDEX(Spelers!$C$5:$C$64,MATCH(F5,Spelers!$A$5:$A$64,0))),""))</f>
        <v>5</v>
      </c>
      <c r="Q5" s="21" t="n">
        <f aca="false">IF(G5="","",IFERROR(IF(INDEX(Spelers!$C$5:$C$64,MATCH(G5,Spelers!$A$5:$A$64,0))="","",INDEX(Spelers!$C$5:$C$64,MATCH(G5,Spelers!$A$5:$A$64,0))),""))</f>
        <v>4</v>
      </c>
      <c r="R5" s="21" t="n">
        <f aca="false">IF(H5="","",IFERROR(IF(INDEX(Spelers!$C$5:$C$64,MATCH(H5,Spelers!$A$5:$A$64,0))="","",INDEX(Spelers!$C$5:$C$64,MATCH(H5,Spelers!$A$5:$A$64,0))),""))</f>
        <v>6</v>
      </c>
      <c r="S5" s="0" t="str">
        <f aca="false">IF(I5="","",IFERROR(IF(INDEX(Spelers!$C$5:$C$64,MATCH(I5,Spelers!$A$5:$A$64,0))="","",INDEX(Spelers!$C$5:$C$64,MATCH(I5,Spelers!$A$5:$A$64,0))),""))</f>
        <v/>
      </c>
      <c r="T5" s="0" t="str">
        <f aca="false">IF(J5="","",IFERROR(IF(INDEX(Spelers!$C$5:$C$64,MATCH(J5,Spelers!$A$5:$A$64,0))="","",INDEX(Spelers!$C$5:$C$64,MATCH(J5,Spelers!$A$5:$A$64,0))),""))</f>
        <v/>
      </c>
      <c r="U5" s="0" t="str">
        <f aca="false">IF(K5="","",IFERROR(IF(INDEX(Spelers!$C$5:$C$64,MATCH(K5,Spelers!$A$5:$A$64,0))="","",INDEX(Spelers!$C$5:$C$64,MATCH(K5,Spelers!$A$5:$A$64,0))),""))</f>
        <v/>
      </c>
      <c r="V5" s="0" t="str">
        <f aca="false">IF(L5="","",IFERROR(IF(INDEX(Spelers!$C$5:$C$64,MATCH(L5,Spelers!$A$5:$A$64,0))="","",INDEX(Spelers!$C$5:$C$64,MATCH(L5,Spelers!$A$5:$A$64,0))),""))</f>
        <v/>
      </c>
      <c r="W5" s="0" t="str">
        <f aca="false">IF(M5="","",IFERROR(IF(INDEX(Spelers!$C$5:$C$64,MATCH(M5,Spelers!$A$5:$A$64,0))="","",INDEX(Spelers!$C$5:$C$64,MATCH(M5,Spelers!$A$5:$A$64,0))),""))</f>
        <v/>
      </c>
      <c r="X5" s="0" t="str">
        <f aca="false">IF(F5="","",IFERROR(INDEX(Spelers!$D$5:$D$64,MATCH(F5,Spelers!$A$5:$A$64,0))&amp;"",""))</f>
        <v/>
      </c>
      <c r="Y5" s="0" t="str">
        <f aca="false">IF(G5="","",IFERROR(INDEX(Spelers!$D$5:$D$64,MATCH(G5,Spelers!$A$5:$A$64,0))&amp;"",""))</f>
        <v/>
      </c>
      <c r="Z5" s="0" t="str">
        <f aca="false">IF(H5="","",IFERROR(INDEX(Spelers!$D$5:$D$64,MATCH(H5,Spelers!$A$5:$A$64,0))&amp;"",""))</f>
        <v/>
      </c>
      <c r="AA5" s="0" t="str">
        <f aca="false">IF(I5="","",IFERROR(INDEX(Spelers!$D$5:$D$64,MATCH(I5,Spelers!$A$5:$A$64,0))&amp;"",""))</f>
        <v/>
      </c>
      <c r="AB5" s="0" t="str">
        <f aca="false">IF(J5="","",IFERROR(INDEX(Spelers!$D$5:$D$64,MATCH(J5,Spelers!$A$5:$A$64,0))&amp;"",""))</f>
        <v/>
      </c>
      <c r="AC5" s="0" t="str">
        <f aca="false">IF(K5="","",IFERROR(INDEX(Spelers!$D$5:$D$64,MATCH(K5,Spelers!$A$5:$A$64,0))&amp;"",""))</f>
        <v/>
      </c>
      <c r="AD5" s="0" t="str">
        <f aca="false">IF(L5="","",IFERROR(INDEX(Spelers!$D$5:$D$64,MATCH(L5,Spelers!$A$5:$A$64,0))&amp;"",""))</f>
        <v/>
      </c>
      <c r="AE5" s="0" t="str">
        <f aca="false">IF(M5="","",IFERROR(INDEX(Spelers!$D$5:$D$64,MATCH(M5,Spelers!$A$5:$A$64,0))&amp;"",""))</f>
        <v/>
      </c>
      <c r="AF5" s="0" t="str">
        <f aca="false">IF(F5="","",IFERROR(INDEX(Spelers!$B$5:$B$64,MATCH(F5,Spelers!$A$5:$A$64,0))&amp;"",""))</f>
        <v>Volwassen</v>
      </c>
      <c r="AG5" s="0" t="str">
        <f aca="false">IF(G5="","",IFERROR(INDEX(Spelers!$B$5:$B$64,MATCH(G5,Spelers!$A$5:$A$64,0))&amp;"",""))</f>
        <v>Volwassen</v>
      </c>
      <c r="AH5" s="0" t="str">
        <f aca="false">IF(H5="","",IFERROR(INDEX(Spelers!$B$5:$B$64,MATCH(H5,Spelers!$A$5:$A$64,0))&amp;"",""))</f>
        <v>Volwassen</v>
      </c>
      <c r="AI5" s="0" t="str">
        <f aca="false">IF(I5="","",IFERROR(INDEX(Spelers!$B$5:$B$64,MATCH(I5,Spelers!$A$5:$A$64,0))&amp;"",""))</f>
        <v/>
      </c>
      <c r="AJ5" s="0" t="str">
        <f aca="false">IF(J5="","",IFERROR(INDEX(Spelers!$B$5:$B$64,MATCH(J5,Spelers!$A$5:$A$64,0))&amp;"",""))</f>
        <v/>
      </c>
      <c r="AK5" s="0" t="str">
        <f aca="false">IF(K5="","",IFERROR(INDEX(Spelers!$B$5:$B$64,MATCH(K5,Spelers!$A$5:$A$64,0))&amp;"",""))</f>
        <v/>
      </c>
      <c r="AL5" s="0" t="str">
        <f aca="false">IF(L5="","",IFERROR(INDEX(Spelers!$B$5:$B$64,MATCH(L5,Spelers!$A$5:$A$64,0))&amp;"",""))</f>
        <v/>
      </c>
      <c r="AM5" s="0" t="str">
        <f aca="false">IF(M5="","",IFERROR(INDEX(Spelers!$B$5:$B$64,MATCH(M5,Spelers!$A$5:$A$64,0))&amp;"",""))</f>
        <v/>
      </c>
      <c r="AN5" s="21" t="n">
        <f aca="false">IF(OR(F5="",$B5=""),0,IFERROR(IF(INDEX(Spelers!$G$5:$P$64,MATCH(F5,Spelers!$A$5:$A$64,0),MATCH($B5,Instellingen!$A$5:$A$14,0))="x",0,1),1))</f>
        <v>0</v>
      </c>
      <c r="AO5" s="21" t="n">
        <f aca="false">IF(OR(G5="",$B5=""),0,IFERROR(IF(INDEX(Spelers!$G$5:$P$64,MATCH(G5,Spelers!$A$5:$A$64,0),MATCH($B5,Instellingen!$A$5:$A$14,0))="x",0,1),1))</f>
        <v>0</v>
      </c>
      <c r="AP5" s="21" t="n">
        <f aca="false">IF(OR(H5="",$B5=""),0,IFERROR(IF(INDEX(Spelers!$G$5:$P$64,MATCH(H5,Spelers!$A$5:$A$64,0),MATCH($B5,Instellingen!$A$5:$A$14,0))="x",0,1),1))</f>
        <v>0</v>
      </c>
      <c r="AQ5" s="21" t="n">
        <f aca="false">IF(OR(I5="",$B5=""),0,IFERROR(IF(INDEX(Spelers!$G$5:$P$64,MATCH(I5,Spelers!$A$5:$A$64,0),MATCH($B5,Instellingen!$A$5:$A$14,0))="x",0,1),1))</f>
        <v>0</v>
      </c>
      <c r="AR5" s="21" t="n">
        <f aca="false">IF(OR(J5="",$B5=""),0,IFERROR(IF(INDEX(Spelers!$G$5:$P$64,MATCH(J5,Spelers!$A$5:$A$64,0),MATCH($B5,Instellingen!$A$5:$A$14,0))="x",0,1),1))</f>
        <v>0</v>
      </c>
      <c r="AS5" s="21" t="n">
        <f aca="false">IF(OR(K5="",$B5=""),0,IFERROR(IF(INDEX(Spelers!$G$5:$P$64,MATCH(K5,Spelers!$A$5:$A$64,0),MATCH($B5,Instellingen!$A$5:$A$14,0))="x",0,1),1))</f>
        <v>0</v>
      </c>
      <c r="AT5" s="21" t="n">
        <f aca="false">IF(OR(L5="",$B5=""),0,IFERROR(IF(INDEX(Spelers!$G$5:$P$64,MATCH(L5,Spelers!$A$5:$A$64,0),MATCH($B5,Instellingen!$A$5:$A$14,0))="x",0,1),1))</f>
        <v>0</v>
      </c>
      <c r="AU5" s="21" t="n">
        <f aca="false">IF(OR(M5="",$B5=""),0,IFERROR(IF(INDEX(Spelers!$G$5:$P$64,MATCH(M5,Spelers!$A$5:$A$64,0),MATCH($B5,Instellingen!$A$5:$A$14,0))="x",0,1),1))</f>
        <v>0</v>
      </c>
      <c r="AV5" s="21" t="n">
        <f aca="false">IF(F5="",0,IFERROR(IF(INDEX(Spelers!$E$5:$E$64,MATCH(F5,Spelers!$A$5:$A$64,0))="",0,IF(COUNTIF($F5:$M5,INDEX(Spelers!$E$5:$E$64,MATCH(F5,Spelers!$A$5:$A$64,0)))=0,1,0)),0))</f>
        <v>0</v>
      </c>
      <c r="AW5" s="21" t="n">
        <f aca="false">IF(G5="",0,IFERROR(IF(INDEX(Spelers!$E$5:$E$64,MATCH(G5,Spelers!$A$5:$A$64,0))="",0,IF(COUNTIF($F5:$M5,INDEX(Spelers!$E$5:$E$64,MATCH(G5,Spelers!$A$5:$A$64,0)))=0,1,0)),0))</f>
        <v>0</v>
      </c>
      <c r="AX5" s="21" t="n">
        <f aca="false">IF(H5="",0,IFERROR(IF(INDEX(Spelers!$E$5:$E$64,MATCH(H5,Spelers!$A$5:$A$64,0))="",0,IF(COUNTIF($F5:$M5,INDEX(Spelers!$E$5:$E$64,MATCH(H5,Spelers!$A$5:$A$64,0)))=0,1,0)),0))</f>
        <v>0</v>
      </c>
      <c r="AY5" s="21" t="n">
        <f aca="false">IF(I5="",0,IFERROR(IF(INDEX(Spelers!$E$5:$E$64,MATCH(I5,Spelers!$A$5:$A$64,0))="",0,IF(COUNTIF($F5:$M5,INDEX(Spelers!$E$5:$E$64,MATCH(I5,Spelers!$A$5:$A$64,0)))=0,1,0)),0))</f>
        <v>0</v>
      </c>
      <c r="AZ5" s="21" t="n">
        <f aca="false">IF(J5="",0,IFERROR(IF(INDEX(Spelers!$E$5:$E$64,MATCH(J5,Spelers!$A$5:$A$64,0))="",0,IF(COUNTIF($F5:$M5,INDEX(Spelers!$E$5:$E$64,MATCH(J5,Spelers!$A$5:$A$64,0)))=0,1,0)),0))</f>
        <v>0</v>
      </c>
      <c r="BA5" s="21" t="n">
        <f aca="false">IF(K5="",0,IFERROR(IF(INDEX(Spelers!$E$5:$E$64,MATCH(K5,Spelers!$A$5:$A$64,0))="",0,IF(COUNTIF($F5:$M5,INDEX(Spelers!$E$5:$E$64,MATCH(K5,Spelers!$A$5:$A$64,0)))=0,1,0)),0))</f>
        <v>0</v>
      </c>
      <c r="BB5" s="21" t="n">
        <f aca="false">IF(L5="",0,IFERROR(IF(INDEX(Spelers!$E$5:$E$64,MATCH(L5,Spelers!$A$5:$A$64,0))="",0,IF(COUNTIF($F5:$M5,INDEX(Spelers!$E$5:$E$64,MATCH(L5,Spelers!$A$5:$A$64,0)))=0,1,0)),0))</f>
        <v>0</v>
      </c>
      <c r="BC5" s="21" t="n">
        <f aca="false">IF(M5="",0,IFERROR(IF(INDEX(Spelers!$E$5:$E$64,MATCH(M5,Spelers!$A$5:$A$64,0))="",0,IF(COUNTIF($F5:$M5,INDEX(Spelers!$E$5:$E$64,MATCH(M5,Spelers!$A$5:$A$64,0)))=0,1,0)),0))</f>
        <v>0</v>
      </c>
      <c r="BD5" s="21" t="n">
        <f aca="false">IF(F5="",0,IF(COUNTIF($F$5:$M$34,F5)&gt;1,1,0))</f>
        <v>0</v>
      </c>
      <c r="BE5" s="21" t="n">
        <f aca="false">IF(G5="",0,IF(COUNTIF($F$5:$M$34,G5)&gt;1,1,0))</f>
        <v>0</v>
      </c>
      <c r="BF5" s="21" t="n">
        <f aca="false">IF(H5="",0,IF(COUNTIF($F$5:$M$34,H5)&gt;1,1,0))</f>
        <v>0</v>
      </c>
      <c r="BG5" s="21" t="n">
        <f aca="false">IF(I5="",0,IF(COUNTIF($F$5:$M$34,I5)&gt;1,1,0))</f>
        <v>0</v>
      </c>
      <c r="BH5" s="21" t="n">
        <f aca="false">IF(J5="",0,IF(COUNTIF($F$5:$M$34,J5)&gt;1,1,0))</f>
        <v>0</v>
      </c>
      <c r="BI5" s="21" t="n">
        <f aca="false">IF(K5="",0,IF(COUNTIF($F$5:$M$34,K5)&gt;1,1,0))</f>
        <v>0</v>
      </c>
      <c r="BJ5" s="21" t="n">
        <f aca="false">IF(L5="",0,IF(COUNTIF($F$5:$M$34,L5)&gt;1,1,0))</f>
        <v>0</v>
      </c>
      <c r="BK5" s="21" t="n">
        <f aca="false">IF(M5="",0,IF(COUNTIF($F$5:$M$34,M5)&gt;1,1,0))</f>
        <v>0</v>
      </c>
      <c r="BL5" s="0" t="str">
        <f aca="false">IF($N5&gt;$E5,"Te vol. ","")&amp;IF(SUM(AN5:AU5)&gt;0,"Speler kan niet op dit moment. ","")&amp;IF(SUM(AV5:BC5)&gt;0,"Buddy zit in andere groep. ","")&amp;IF(SUM(BD5:BK5)&gt;0,"Speler staat ook in andere groep. ","")&amp;IF(AND(COUNT(P5:W5)&gt;1,MAX(P5:W5)-MIN(P5:W5)&gt;Instellingen!$D$5),"Niveauverschil te groot. ","")&amp;IF((COUNTIF(X5:AE5,"Rood")&gt;0)+(COUNTIF(X5:AE5,"Oranje")&gt;0)+(COUNTIF(X5:AE5,"Groen")&gt;0)&gt;1,"Jeugdkleuren gemengd. ","")&amp;IF(AND(COUNTIF(AF5:AM5,"Jeugd")&gt;0,COUNTIF(AF5:AM5,"Volwassen")&gt;0),"Jeugd en volwassenen gemengd. ","")&amp;IF(AND($C5&lt;&gt;"",$B5&lt;&gt;"",COUNTIFS($B$5:$B$34,$B5,$C$5:$C$34,$C5)&gt;1),"Trainer staat dubbel. ","")&amp;IF(AND($C5&lt;&gt;"",$B5&lt;&gt;"",IFERROR(INDEX(Trainers!$B$5:$K$14,MATCH($C5,Trainers!$A$5:$A$14,0),MATCH($B5,Instellingen!$A$5:$A$14,0))&lt;&gt;"x",TRUE())),"Trainer kan niet. ","")&amp;IF(AND($B5&lt;&gt;"",IFERROR(SUMIF($B$5:$B$34,$B5,$D$5:$D$34)&gt;INDEX(Instellingen!$B$5:$B$14,MATCH($B5,Instellingen!$A$5:$A$14,0)),FALSE())),"Te weinig banen op dit tijdslot. ","")&amp;IF(AND($N5&gt;0,$B5=""),"Kies een tijdslot. ","")</f>
        <v/>
      </c>
    </row>
    <row r="6" customFormat="false" ht="15" hidden="false" customHeight="false" outlineLevel="0" collapsed="false">
      <c r="A6" s="15" t="s">
        <v>134</v>
      </c>
      <c r="B6" s="15" t="s">
        <v>54</v>
      </c>
      <c r="C6" s="17" t="s">
        <v>116</v>
      </c>
      <c r="D6" s="15" t="n">
        <v>1</v>
      </c>
      <c r="E6" s="15" t="n">
        <v>4</v>
      </c>
      <c r="F6" s="17" t="s">
        <v>82</v>
      </c>
      <c r="G6" s="17" t="s">
        <v>83</v>
      </c>
      <c r="H6" s="17" t="s">
        <v>86</v>
      </c>
      <c r="I6" s="17"/>
      <c r="J6" s="17"/>
      <c r="K6" s="17"/>
      <c r="L6" s="17"/>
      <c r="M6" s="17"/>
      <c r="N6" s="18" t="n">
        <f aca="false">COUNTA($F6:$M6)</f>
        <v>3</v>
      </c>
      <c r="O6" s="20" t="str">
        <f aca="false">IF(AND($N6=0,$C6=""),"",IF(BL6="","✓ Klopt","⚠ "&amp;TRIM(BL6)))</f>
        <v>✓ Klopt</v>
      </c>
      <c r="P6" s="21" t="n">
        <f aca="false">IF(F6="","",IFERROR(IF(INDEX(Spelers!$C$5:$C$64,MATCH(F6,Spelers!$A$5:$A$64,0))="","",INDEX(Spelers!$C$5:$C$64,MATCH(F6,Spelers!$A$5:$A$64,0))),""))</f>
        <v>7</v>
      </c>
      <c r="Q6" s="21" t="n">
        <f aca="false">IF(G6="","",IFERROR(IF(INDEX(Spelers!$C$5:$C$64,MATCH(G6,Spelers!$A$5:$A$64,0))="","",INDEX(Spelers!$C$5:$C$64,MATCH(G6,Spelers!$A$5:$A$64,0))),""))</f>
        <v>5</v>
      </c>
      <c r="R6" s="21" t="n">
        <f aca="false">IF(H6="","",IFERROR(IF(INDEX(Spelers!$C$5:$C$64,MATCH(H6,Spelers!$A$5:$A$64,0))="","",INDEX(Spelers!$C$5:$C$64,MATCH(H6,Spelers!$A$5:$A$64,0))),""))</f>
        <v>7</v>
      </c>
      <c r="S6" s="0" t="str">
        <f aca="false">IF(I6="","",IFERROR(IF(INDEX(Spelers!$C$5:$C$64,MATCH(I6,Spelers!$A$5:$A$64,0))="","",INDEX(Spelers!$C$5:$C$64,MATCH(I6,Spelers!$A$5:$A$64,0))),""))</f>
        <v/>
      </c>
      <c r="T6" s="0" t="str">
        <f aca="false">IF(J6="","",IFERROR(IF(INDEX(Spelers!$C$5:$C$64,MATCH(J6,Spelers!$A$5:$A$64,0))="","",INDEX(Spelers!$C$5:$C$64,MATCH(J6,Spelers!$A$5:$A$64,0))),""))</f>
        <v/>
      </c>
      <c r="U6" s="0" t="str">
        <f aca="false">IF(K6="","",IFERROR(IF(INDEX(Spelers!$C$5:$C$64,MATCH(K6,Spelers!$A$5:$A$64,0))="","",INDEX(Spelers!$C$5:$C$64,MATCH(K6,Spelers!$A$5:$A$64,0))),""))</f>
        <v/>
      </c>
      <c r="V6" s="0" t="str">
        <f aca="false">IF(L6="","",IFERROR(IF(INDEX(Spelers!$C$5:$C$64,MATCH(L6,Spelers!$A$5:$A$64,0))="","",INDEX(Spelers!$C$5:$C$64,MATCH(L6,Spelers!$A$5:$A$64,0))),""))</f>
        <v/>
      </c>
      <c r="W6" s="0" t="str">
        <f aca="false">IF(M6="","",IFERROR(IF(INDEX(Spelers!$C$5:$C$64,MATCH(M6,Spelers!$A$5:$A$64,0))="","",INDEX(Spelers!$C$5:$C$64,MATCH(M6,Spelers!$A$5:$A$64,0))),""))</f>
        <v/>
      </c>
      <c r="X6" s="0" t="str">
        <f aca="false">IF(F6="","",IFERROR(INDEX(Spelers!$D$5:$D$64,MATCH(F6,Spelers!$A$5:$A$64,0))&amp;"",""))</f>
        <v/>
      </c>
      <c r="Y6" s="0" t="str">
        <f aca="false">IF(G6="","",IFERROR(INDEX(Spelers!$D$5:$D$64,MATCH(G6,Spelers!$A$5:$A$64,0))&amp;"",""))</f>
        <v/>
      </c>
      <c r="Z6" s="0" t="str">
        <f aca="false">IF(H6="","",IFERROR(INDEX(Spelers!$D$5:$D$64,MATCH(H6,Spelers!$A$5:$A$64,0))&amp;"",""))</f>
        <v/>
      </c>
      <c r="AA6" s="0" t="str">
        <f aca="false">IF(I6="","",IFERROR(INDEX(Spelers!$D$5:$D$64,MATCH(I6,Spelers!$A$5:$A$64,0))&amp;"",""))</f>
        <v/>
      </c>
      <c r="AB6" s="0" t="str">
        <f aca="false">IF(J6="","",IFERROR(INDEX(Spelers!$D$5:$D$64,MATCH(J6,Spelers!$A$5:$A$64,0))&amp;"",""))</f>
        <v/>
      </c>
      <c r="AC6" s="0" t="str">
        <f aca="false">IF(K6="","",IFERROR(INDEX(Spelers!$D$5:$D$64,MATCH(K6,Spelers!$A$5:$A$64,0))&amp;"",""))</f>
        <v/>
      </c>
      <c r="AD6" s="0" t="str">
        <f aca="false">IF(L6="","",IFERROR(INDEX(Spelers!$D$5:$D$64,MATCH(L6,Spelers!$A$5:$A$64,0))&amp;"",""))</f>
        <v/>
      </c>
      <c r="AE6" s="0" t="str">
        <f aca="false">IF(M6="","",IFERROR(INDEX(Spelers!$D$5:$D$64,MATCH(M6,Spelers!$A$5:$A$64,0))&amp;"",""))</f>
        <v/>
      </c>
      <c r="AF6" s="0" t="str">
        <f aca="false">IF(F6="","",IFERROR(INDEX(Spelers!$B$5:$B$64,MATCH(F6,Spelers!$A$5:$A$64,0))&amp;"",""))</f>
        <v>Volwassen</v>
      </c>
      <c r="AG6" s="0" t="str">
        <f aca="false">IF(G6="","",IFERROR(INDEX(Spelers!$B$5:$B$64,MATCH(G6,Spelers!$A$5:$A$64,0))&amp;"",""))</f>
        <v>Volwassen</v>
      </c>
      <c r="AH6" s="0" t="str">
        <f aca="false">IF(H6="","",IFERROR(INDEX(Spelers!$B$5:$B$64,MATCH(H6,Spelers!$A$5:$A$64,0))&amp;"",""))</f>
        <v>Volwassen</v>
      </c>
      <c r="AI6" s="0" t="str">
        <f aca="false">IF(I6="","",IFERROR(INDEX(Spelers!$B$5:$B$64,MATCH(I6,Spelers!$A$5:$A$64,0))&amp;"",""))</f>
        <v/>
      </c>
      <c r="AJ6" s="0" t="str">
        <f aca="false">IF(J6="","",IFERROR(INDEX(Spelers!$B$5:$B$64,MATCH(J6,Spelers!$A$5:$A$64,0))&amp;"",""))</f>
        <v/>
      </c>
      <c r="AK6" s="0" t="str">
        <f aca="false">IF(K6="","",IFERROR(INDEX(Spelers!$B$5:$B$64,MATCH(K6,Spelers!$A$5:$A$64,0))&amp;"",""))</f>
        <v/>
      </c>
      <c r="AL6" s="0" t="str">
        <f aca="false">IF(L6="","",IFERROR(INDEX(Spelers!$B$5:$B$64,MATCH(L6,Spelers!$A$5:$A$64,0))&amp;"",""))</f>
        <v/>
      </c>
      <c r="AM6" s="0" t="str">
        <f aca="false">IF(M6="","",IFERROR(INDEX(Spelers!$B$5:$B$64,MATCH(M6,Spelers!$A$5:$A$64,0))&amp;"",""))</f>
        <v/>
      </c>
      <c r="AN6" s="21" t="n">
        <f aca="false">IF(OR(F6="",$B6=""),0,IFERROR(IF(INDEX(Spelers!$G$5:$P$64,MATCH(F6,Spelers!$A$5:$A$64,0),MATCH($B6,Instellingen!$A$5:$A$14,0))="x",0,1),1))</f>
        <v>0</v>
      </c>
      <c r="AO6" s="21" t="n">
        <f aca="false">IF(OR(G6="",$B6=""),0,IFERROR(IF(INDEX(Spelers!$G$5:$P$64,MATCH(G6,Spelers!$A$5:$A$64,0),MATCH($B6,Instellingen!$A$5:$A$14,0))="x",0,1),1))</f>
        <v>0</v>
      </c>
      <c r="AP6" s="21" t="n">
        <f aca="false">IF(OR(H6="",$B6=""),0,IFERROR(IF(INDEX(Spelers!$G$5:$P$64,MATCH(H6,Spelers!$A$5:$A$64,0),MATCH($B6,Instellingen!$A$5:$A$14,0))="x",0,1),1))</f>
        <v>0</v>
      </c>
      <c r="AQ6" s="21" t="n">
        <f aca="false">IF(OR(I6="",$B6=""),0,IFERROR(IF(INDEX(Spelers!$G$5:$P$64,MATCH(I6,Spelers!$A$5:$A$64,0),MATCH($B6,Instellingen!$A$5:$A$14,0))="x",0,1),1))</f>
        <v>0</v>
      </c>
      <c r="AR6" s="21" t="n">
        <f aca="false">IF(OR(J6="",$B6=""),0,IFERROR(IF(INDEX(Spelers!$G$5:$P$64,MATCH(J6,Spelers!$A$5:$A$64,0),MATCH($B6,Instellingen!$A$5:$A$14,0))="x",0,1),1))</f>
        <v>0</v>
      </c>
      <c r="AS6" s="21" t="n">
        <f aca="false">IF(OR(K6="",$B6=""),0,IFERROR(IF(INDEX(Spelers!$G$5:$P$64,MATCH(K6,Spelers!$A$5:$A$64,0),MATCH($B6,Instellingen!$A$5:$A$14,0))="x",0,1),1))</f>
        <v>0</v>
      </c>
      <c r="AT6" s="21" t="n">
        <f aca="false">IF(OR(L6="",$B6=""),0,IFERROR(IF(INDEX(Spelers!$G$5:$P$64,MATCH(L6,Spelers!$A$5:$A$64,0),MATCH($B6,Instellingen!$A$5:$A$14,0))="x",0,1),1))</f>
        <v>0</v>
      </c>
      <c r="AU6" s="21" t="n">
        <f aca="false">IF(OR(M6="",$B6=""),0,IFERROR(IF(INDEX(Spelers!$G$5:$P$64,MATCH(M6,Spelers!$A$5:$A$64,0),MATCH($B6,Instellingen!$A$5:$A$14,0))="x",0,1),1))</f>
        <v>0</v>
      </c>
      <c r="AV6" s="21" t="n">
        <f aca="false">IF(F6="",0,IFERROR(IF(INDEX(Spelers!$E$5:$E$64,MATCH(F6,Spelers!$A$5:$A$64,0))="",0,IF(COUNTIF($F6:$M6,INDEX(Spelers!$E$5:$E$64,MATCH(F6,Spelers!$A$5:$A$64,0)))=0,1,0)),0))</f>
        <v>0</v>
      </c>
      <c r="AW6" s="21" t="n">
        <f aca="false">IF(G6="",0,IFERROR(IF(INDEX(Spelers!$E$5:$E$64,MATCH(G6,Spelers!$A$5:$A$64,0))="",0,IF(COUNTIF($F6:$M6,INDEX(Spelers!$E$5:$E$64,MATCH(G6,Spelers!$A$5:$A$64,0)))=0,1,0)),0))</f>
        <v>0</v>
      </c>
      <c r="AX6" s="21" t="n">
        <f aca="false">IF(H6="",0,IFERROR(IF(INDEX(Spelers!$E$5:$E$64,MATCH(H6,Spelers!$A$5:$A$64,0))="",0,IF(COUNTIF($F6:$M6,INDEX(Spelers!$E$5:$E$64,MATCH(H6,Spelers!$A$5:$A$64,0)))=0,1,0)),0))</f>
        <v>0</v>
      </c>
      <c r="AY6" s="21" t="n">
        <f aca="false">IF(I6="",0,IFERROR(IF(INDEX(Spelers!$E$5:$E$64,MATCH(I6,Spelers!$A$5:$A$64,0))="",0,IF(COUNTIF($F6:$M6,INDEX(Spelers!$E$5:$E$64,MATCH(I6,Spelers!$A$5:$A$64,0)))=0,1,0)),0))</f>
        <v>0</v>
      </c>
      <c r="AZ6" s="21" t="n">
        <f aca="false">IF(J6="",0,IFERROR(IF(INDEX(Spelers!$E$5:$E$64,MATCH(J6,Spelers!$A$5:$A$64,0))="",0,IF(COUNTIF($F6:$M6,INDEX(Spelers!$E$5:$E$64,MATCH(J6,Spelers!$A$5:$A$64,0)))=0,1,0)),0))</f>
        <v>0</v>
      </c>
      <c r="BA6" s="21" t="n">
        <f aca="false">IF(K6="",0,IFERROR(IF(INDEX(Spelers!$E$5:$E$64,MATCH(K6,Spelers!$A$5:$A$64,0))="",0,IF(COUNTIF($F6:$M6,INDEX(Spelers!$E$5:$E$64,MATCH(K6,Spelers!$A$5:$A$64,0)))=0,1,0)),0))</f>
        <v>0</v>
      </c>
      <c r="BB6" s="21" t="n">
        <f aca="false">IF(L6="",0,IFERROR(IF(INDEX(Spelers!$E$5:$E$64,MATCH(L6,Spelers!$A$5:$A$64,0))="",0,IF(COUNTIF($F6:$M6,INDEX(Spelers!$E$5:$E$64,MATCH(L6,Spelers!$A$5:$A$64,0)))=0,1,0)),0))</f>
        <v>0</v>
      </c>
      <c r="BC6" s="21" t="n">
        <f aca="false">IF(M6="",0,IFERROR(IF(INDEX(Spelers!$E$5:$E$64,MATCH(M6,Spelers!$A$5:$A$64,0))="",0,IF(COUNTIF($F6:$M6,INDEX(Spelers!$E$5:$E$64,MATCH(M6,Spelers!$A$5:$A$64,0)))=0,1,0)),0))</f>
        <v>0</v>
      </c>
      <c r="BD6" s="21" t="n">
        <f aca="false">IF(F6="",0,IF(COUNTIF($F$5:$M$34,F6)&gt;1,1,0))</f>
        <v>0</v>
      </c>
      <c r="BE6" s="21" t="n">
        <f aca="false">IF(G6="",0,IF(COUNTIF($F$5:$M$34,G6)&gt;1,1,0))</f>
        <v>0</v>
      </c>
      <c r="BF6" s="21" t="n">
        <f aca="false">IF(H6="",0,IF(COUNTIF($F$5:$M$34,H6)&gt;1,1,0))</f>
        <v>0</v>
      </c>
      <c r="BG6" s="21" t="n">
        <f aca="false">IF(I6="",0,IF(COUNTIF($F$5:$M$34,I6)&gt;1,1,0))</f>
        <v>0</v>
      </c>
      <c r="BH6" s="21" t="n">
        <f aca="false">IF(J6="",0,IF(COUNTIF($F$5:$M$34,J6)&gt;1,1,0))</f>
        <v>0</v>
      </c>
      <c r="BI6" s="21" t="n">
        <f aca="false">IF(K6="",0,IF(COUNTIF($F$5:$M$34,K6)&gt;1,1,0))</f>
        <v>0</v>
      </c>
      <c r="BJ6" s="21" t="n">
        <f aca="false">IF(L6="",0,IF(COUNTIF($F$5:$M$34,L6)&gt;1,1,0))</f>
        <v>0</v>
      </c>
      <c r="BK6" s="21" t="n">
        <f aca="false">IF(M6="",0,IF(COUNTIF($F$5:$M$34,M6)&gt;1,1,0))</f>
        <v>0</v>
      </c>
      <c r="BL6" s="0" t="str">
        <f aca="false">IF($N6&gt;$E6,"Te vol. ","")&amp;IF(SUM(AN6:AU6)&gt;0,"Speler kan niet op dit moment. ","")&amp;IF(SUM(AV6:BC6)&gt;0,"Buddy zit in andere groep. ","")&amp;IF(SUM(BD6:BK6)&gt;0,"Speler staat ook in andere groep. ","")&amp;IF(AND(COUNT(P6:W6)&gt;1,MAX(P6:W6)-MIN(P6:W6)&gt;Instellingen!$D$5),"Niveauverschil te groot. ","")&amp;IF((COUNTIF(X6:AE6,"Rood")&gt;0)+(COUNTIF(X6:AE6,"Oranje")&gt;0)+(COUNTIF(X6:AE6,"Groen")&gt;0)&gt;1,"Jeugdkleuren gemengd. ","")&amp;IF(AND(COUNTIF(AF6:AM6,"Jeugd")&gt;0,COUNTIF(AF6:AM6,"Volwassen")&gt;0),"Jeugd en volwassenen gemengd. ","")&amp;IF(AND($C6&lt;&gt;"",$B6&lt;&gt;"",COUNTIFS($B$5:$B$34,$B6,$C$5:$C$34,$C6)&gt;1),"Trainer staat dubbel. ","")&amp;IF(AND($C6&lt;&gt;"",$B6&lt;&gt;"",IFERROR(INDEX(Trainers!$B$5:$K$14,MATCH($C6,Trainers!$A$5:$A$14,0),MATCH($B6,Instellingen!$A$5:$A$14,0))&lt;&gt;"x",TRUE())),"Trainer kan niet. ","")&amp;IF(AND($B6&lt;&gt;"",IFERROR(SUMIF($B$5:$B$34,$B6,$D$5:$D$34)&gt;INDEX(Instellingen!$B$5:$B$14,MATCH($B6,Instellingen!$A$5:$A$14,0)),FALSE())),"Te weinig banen op dit tijdslot. ","")&amp;IF(AND($N6&gt;0,$B6=""),"Kies een tijdslot. ","")</f>
        <v/>
      </c>
    </row>
    <row r="7" customFormat="false" ht="23.85" hidden="false" customHeight="false" outlineLevel="0" collapsed="false">
      <c r="A7" s="15" t="s">
        <v>135</v>
      </c>
      <c r="B7" s="15" t="s">
        <v>62</v>
      </c>
      <c r="C7" s="17" t="s">
        <v>117</v>
      </c>
      <c r="D7" s="15" t="n">
        <v>2</v>
      </c>
      <c r="E7" s="15" t="n">
        <v>8</v>
      </c>
      <c r="F7" s="17" t="s">
        <v>89</v>
      </c>
      <c r="G7" s="17" t="s">
        <v>87</v>
      </c>
      <c r="H7" s="17" t="s">
        <v>90</v>
      </c>
      <c r="I7" s="17" t="s">
        <v>91</v>
      </c>
      <c r="J7" s="17" t="s">
        <v>97</v>
      </c>
      <c r="K7" s="17" t="s">
        <v>84</v>
      </c>
      <c r="L7" s="17"/>
      <c r="M7" s="17"/>
      <c r="N7" s="18" t="n">
        <f aca="false">COUNTA($F7:$M7)</f>
        <v>6</v>
      </c>
      <c r="O7" s="20" t="str">
        <f aca="false">IF(AND($N7=0,$C7=""),"",IF(BL7="","✓ Klopt","⚠ "&amp;TRIM(BL7)))</f>
        <v>⚠ Speler kan niet op dit moment. Speler staat ook in andere groep. Niveauverschil te groot.</v>
      </c>
      <c r="P7" s="21" t="n">
        <f aca="false">IF(F7="","",IFERROR(IF(INDEX(Spelers!$C$5:$C$64,MATCH(F7,Spelers!$A$5:$A$64,0))="","",INDEX(Spelers!$C$5:$C$64,MATCH(F7,Spelers!$A$5:$A$64,0))),""))</f>
        <v>5</v>
      </c>
      <c r="Q7" s="21" t="n">
        <f aca="false">IF(G7="","",IFERROR(IF(INDEX(Spelers!$C$5:$C$64,MATCH(G7,Spelers!$A$5:$A$64,0))="","",INDEX(Spelers!$C$5:$C$64,MATCH(G7,Spelers!$A$5:$A$64,0))),""))</f>
        <v>6</v>
      </c>
      <c r="R7" s="21" t="n">
        <f aca="false">IF(H7="","",IFERROR(IF(INDEX(Spelers!$C$5:$C$64,MATCH(H7,Spelers!$A$5:$A$64,0))="","",INDEX(Spelers!$C$5:$C$64,MATCH(H7,Spelers!$A$5:$A$64,0))),""))</f>
        <v>4</v>
      </c>
      <c r="S7" s="21" t="n">
        <f aca="false">IF(I7="","",IFERROR(IF(INDEX(Spelers!$C$5:$C$64,MATCH(I7,Spelers!$A$5:$A$64,0))="","",INDEX(Spelers!$C$5:$C$64,MATCH(I7,Spelers!$A$5:$A$64,0))),""))</f>
        <v>7</v>
      </c>
      <c r="T7" s="21" t="n">
        <f aca="false">IF(J7="","",IFERROR(IF(INDEX(Spelers!$C$5:$C$64,MATCH(J7,Spelers!$A$5:$A$64,0))="","",INDEX(Spelers!$C$5:$C$64,MATCH(J7,Spelers!$A$5:$A$64,0))),""))</f>
        <v>4</v>
      </c>
      <c r="U7" s="21" t="n">
        <f aca="false">IF(K7="","",IFERROR(IF(INDEX(Spelers!$C$5:$C$64,MATCH(K7,Spelers!$A$5:$A$64,0))="","",INDEX(Spelers!$C$5:$C$64,MATCH(K7,Spelers!$A$5:$A$64,0))),""))</f>
        <v>4</v>
      </c>
      <c r="V7" s="0" t="str">
        <f aca="false">IF(L7="","",IFERROR(IF(INDEX(Spelers!$C$5:$C$64,MATCH(L7,Spelers!$A$5:$A$64,0))="","",INDEX(Spelers!$C$5:$C$64,MATCH(L7,Spelers!$A$5:$A$64,0))),""))</f>
        <v/>
      </c>
      <c r="W7" s="0" t="str">
        <f aca="false">IF(M7="","",IFERROR(IF(INDEX(Spelers!$C$5:$C$64,MATCH(M7,Spelers!$A$5:$A$64,0))="","",INDEX(Spelers!$C$5:$C$64,MATCH(M7,Spelers!$A$5:$A$64,0))),""))</f>
        <v/>
      </c>
      <c r="X7" s="0" t="str">
        <f aca="false">IF(F7="","",IFERROR(INDEX(Spelers!$D$5:$D$64,MATCH(F7,Spelers!$A$5:$A$64,0))&amp;"",""))</f>
        <v/>
      </c>
      <c r="Y7" s="0" t="str">
        <f aca="false">IF(G7="","",IFERROR(INDEX(Spelers!$D$5:$D$64,MATCH(G7,Spelers!$A$5:$A$64,0))&amp;"",""))</f>
        <v/>
      </c>
      <c r="Z7" s="0" t="str">
        <f aca="false">IF(H7="","",IFERROR(INDEX(Spelers!$D$5:$D$64,MATCH(H7,Spelers!$A$5:$A$64,0))&amp;"",""))</f>
        <v/>
      </c>
      <c r="AA7" s="0" t="str">
        <f aca="false">IF(I7="","",IFERROR(INDEX(Spelers!$D$5:$D$64,MATCH(I7,Spelers!$A$5:$A$64,0))&amp;"",""))</f>
        <v/>
      </c>
      <c r="AB7" s="0" t="str">
        <f aca="false">IF(J7="","",IFERROR(INDEX(Spelers!$D$5:$D$64,MATCH(J7,Spelers!$A$5:$A$64,0))&amp;"",""))</f>
        <v/>
      </c>
      <c r="AC7" s="0" t="str">
        <f aca="false">IF(K7="","",IFERROR(INDEX(Spelers!$D$5:$D$64,MATCH(K7,Spelers!$A$5:$A$64,0))&amp;"",""))</f>
        <v/>
      </c>
      <c r="AD7" s="0" t="str">
        <f aca="false">IF(L7="","",IFERROR(INDEX(Spelers!$D$5:$D$64,MATCH(L7,Spelers!$A$5:$A$64,0))&amp;"",""))</f>
        <v/>
      </c>
      <c r="AE7" s="0" t="str">
        <f aca="false">IF(M7="","",IFERROR(INDEX(Spelers!$D$5:$D$64,MATCH(M7,Spelers!$A$5:$A$64,0))&amp;"",""))</f>
        <v/>
      </c>
      <c r="AF7" s="0" t="str">
        <f aca="false">IF(F7="","",IFERROR(INDEX(Spelers!$B$5:$B$64,MATCH(F7,Spelers!$A$5:$A$64,0))&amp;"",""))</f>
        <v>Volwassen</v>
      </c>
      <c r="AG7" s="0" t="str">
        <f aca="false">IF(G7="","",IFERROR(INDEX(Spelers!$B$5:$B$64,MATCH(G7,Spelers!$A$5:$A$64,0))&amp;"",""))</f>
        <v>Volwassen</v>
      </c>
      <c r="AH7" s="0" t="str">
        <f aca="false">IF(H7="","",IFERROR(INDEX(Spelers!$B$5:$B$64,MATCH(H7,Spelers!$A$5:$A$64,0))&amp;"",""))</f>
        <v>Volwassen</v>
      </c>
      <c r="AI7" s="0" t="str">
        <f aca="false">IF(I7="","",IFERROR(INDEX(Spelers!$B$5:$B$64,MATCH(I7,Spelers!$A$5:$A$64,0))&amp;"",""))</f>
        <v>Volwassen</v>
      </c>
      <c r="AJ7" s="0" t="str">
        <f aca="false">IF(J7="","",IFERROR(INDEX(Spelers!$B$5:$B$64,MATCH(J7,Spelers!$A$5:$A$64,0))&amp;"",""))</f>
        <v>Volwassen</v>
      </c>
      <c r="AK7" s="0" t="str">
        <f aca="false">IF(K7="","",IFERROR(INDEX(Spelers!$B$5:$B$64,MATCH(K7,Spelers!$A$5:$A$64,0))&amp;"",""))</f>
        <v>Volwassen</v>
      </c>
      <c r="AL7" s="0" t="str">
        <f aca="false">IF(L7="","",IFERROR(INDEX(Spelers!$B$5:$B$64,MATCH(L7,Spelers!$A$5:$A$64,0))&amp;"",""))</f>
        <v/>
      </c>
      <c r="AM7" s="0" t="str">
        <f aca="false">IF(M7="","",IFERROR(INDEX(Spelers!$B$5:$B$64,MATCH(M7,Spelers!$A$5:$A$64,0))&amp;"",""))</f>
        <v/>
      </c>
      <c r="AN7" s="21" t="n">
        <f aca="false">IF(OR(F7="",$B7=""),0,IFERROR(IF(INDEX(Spelers!$G$5:$P$64,MATCH(F7,Spelers!$A$5:$A$64,0),MATCH($B7,Instellingen!$A$5:$A$14,0))="x",0,1),1))</f>
        <v>0</v>
      </c>
      <c r="AO7" s="21" t="n">
        <f aca="false">IF(OR(G7="",$B7=""),0,IFERROR(IF(INDEX(Spelers!$G$5:$P$64,MATCH(G7,Spelers!$A$5:$A$64,0),MATCH($B7,Instellingen!$A$5:$A$14,0))="x",0,1),1))</f>
        <v>0</v>
      </c>
      <c r="AP7" s="21" t="n">
        <f aca="false">IF(OR(H7="",$B7=""),0,IFERROR(IF(INDEX(Spelers!$G$5:$P$64,MATCH(H7,Spelers!$A$5:$A$64,0),MATCH($B7,Instellingen!$A$5:$A$14,0))="x",0,1),1))</f>
        <v>0</v>
      </c>
      <c r="AQ7" s="21" t="n">
        <f aca="false">IF(OR(I7="",$B7=""),0,IFERROR(IF(INDEX(Spelers!$G$5:$P$64,MATCH(I7,Spelers!$A$5:$A$64,0),MATCH($B7,Instellingen!$A$5:$A$14,0))="x",0,1),1))</f>
        <v>0</v>
      </c>
      <c r="AR7" s="21" t="n">
        <f aca="false">IF(OR(J7="",$B7=""),0,IFERROR(IF(INDEX(Spelers!$G$5:$P$64,MATCH(J7,Spelers!$A$5:$A$64,0),MATCH($B7,Instellingen!$A$5:$A$14,0))="x",0,1),1))</f>
        <v>0</v>
      </c>
      <c r="AS7" s="21" t="n">
        <f aca="false">IF(OR(K7="",$B7=""),0,IFERROR(IF(INDEX(Spelers!$G$5:$P$64,MATCH(K7,Spelers!$A$5:$A$64,0),MATCH($B7,Instellingen!$A$5:$A$14,0))="x",0,1),1))</f>
        <v>1</v>
      </c>
      <c r="AT7" s="21" t="n">
        <f aca="false">IF(OR(L7="",$B7=""),0,IFERROR(IF(INDEX(Spelers!$G$5:$P$64,MATCH(L7,Spelers!$A$5:$A$64,0),MATCH($B7,Instellingen!$A$5:$A$14,0))="x",0,1),1))</f>
        <v>0</v>
      </c>
      <c r="AU7" s="21" t="n">
        <f aca="false">IF(OR(M7="",$B7=""),0,IFERROR(IF(INDEX(Spelers!$G$5:$P$64,MATCH(M7,Spelers!$A$5:$A$64,0),MATCH($B7,Instellingen!$A$5:$A$14,0))="x",0,1),1))</f>
        <v>0</v>
      </c>
      <c r="AV7" s="21" t="n">
        <f aca="false">IF(F7="",0,IFERROR(IF(INDEX(Spelers!$E$5:$E$64,MATCH(F7,Spelers!$A$5:$A$64,0))="",0,IF(COUNTIF($F7:$M7,INDEX(Spelers!$E$5:$E$64,MATCH(F7,Spelers!$A$5:$A$64,0)))=0,1,0)),0))</f>
        <v>0</v>
      </c>
      <c r="AW7" s="21" t="n">
        <f aca="false">IF(G7="",0,IFERROR(IF(INDEX(Spelers!$E$5:$E$64,MATCH(G7,Spelers!$A$5:$A$64,0))="",0,IF(COUNTIF($F7:$M7,INDEX(Spelers!$E$5:$E$64,MATCH(G7,Spelers!$A$5:$A$64,0)))=0,1,0)),0))</f>
        <v>0</v>
      </c>
      <c r="AX7" s="21" t="n">
        <f aca="false">IF(H7="",0,IFERROR(IF(INDEX(Spelers!$E$5:$E$64,MATCH(H7,Spelers!$A$5:$A$64,0))="",0,IF(COUNTIF($F7:$M7,INDEX(Spelers!$E$5:$E$64,MATCH(H7,Spelers!$A$5:$A$64,0)))=0,1,0)),0))</f>
        <v>0</v>
      </c>
      <c r="AY7" s="21" t="n">
        <f aca="false">IF(I7="",0,IFERROR(IF(INDEX(Spelers!$E$5:$E$64,MATCH(I7,Spelers!$A$5:$A$64,0))="",0,IF(COUNTIF($F7:$M7,INDEX(Spelers!$E$5:$E$64,MATCH(I7,Spelers!$A$5:$A$64,0)))=0,1,0)),0))</f>
        <v>0</v>
      </c>
      <c r="AZ7" s="21" t="n">
        <f aca="false">IF(J7="",0,IFERROR(IF(INDEX(Spelers!$E$5:$E$64,MATCH(J7,Spelers!$A$5:$A$64,0))="",0,IF(COUNTIF($F7:$M7,INDEX(Spelers!$E$5:$E$64,MATCH(J7,Spelers!$A$5:$A$64,0)))=0,1,0)),0))</f>
        <v>0</v>
      </c>
      <c r="BA7" s="21" t="n">
        <f aca="false">IF(K7="",0,IFERROR(IF(INDEX(Spelers!$E$5:$E$64,MATCH(K7,Spelers!$A$5:$A$64,0))="",0,IF(COUNTIF($F7:$M7,INDEX(Spelers!$E$5:$E$64,MATCH(K7,Spelers!$A$5:$A$64,0)))=0,1,0)),0))</f>
        <v>0</v>
      </c>
      <c r="BB7" s="21" t="n">
        <f aca="false">IF(L7="",0,IFERROR(IF(INDEX(Spelers!$E$5:$E$64,MATCH(L7,Spelers!$A$5:$A$64,0))="",0,IF(COUNTIF($F7:$M7,INDEX(Spelers!$E$5:$E$64,MATCH(L7,Spelers!$A$5:$A$64,0)))=0,1,0)),0))</f>
        <v>0</v>
      </c>
      <c r="BC7" s="21" t="n">
        <f aca="false">IF(M7="",0,IFERROR(IF(INDEX(Spelers!$E$5:$E$64,MATCH(M7,Spelers!$A$5:$A$64,0))="",0,IF(COUNTIF($F7:$M7,INDEX(Spelers!$E$5:$E$64,MATCH(M7,Spelers!$A$5:$A$64,0)))=0,1,0)),0))</f>
        <v>0</v>
      </c>
      <c r="BD7" s="21" t="n">
        <f aca="false">IF(F7="",0,IF(COUNTIF($F$5:$M$34,F7)&gt;1,1,0))</f>
        <v>0</v>
      </c>
      <c r="BE7" s="21" t="n">
        <f aca="false">IF(G7="",0,IF(COUNTIF($F$5:$M$34,G7)&gt;1,1,0))</f>
        <v>0</v>
      </c>
      <c r="BF7" s="21" t="n">
        <f aca="false">IF(H7="",0,IF(COUNTIF($F$5:$M$34,H7)&gt;1,1,0))</f>
        <v>1</v>
      </c>
      <c r="BG7" s="21" t="n">
        <f aca="false">IF(I7="",0,IF(COUNTIF($F$5:$M$34,I7)&gt;1,1,0))</f>
        <v>0</v>
      </c>
      <c r="BH7" s="21" t="n">
        <f aca="false">IF(J7="",0,IF(COUNTIF($F$5:$M$34,J7)&gt;1,1,0))</f>
        <v>0</v>
      </c>
      <c r="BI7" s="21" t="n">
        <f aca="false">IF(K7="",0,IF(COUNTIF($F$5:$M$34,K7)&gt;1,1,0))</f>
        <v>0</v>
      </c>
      <c r="BJ7" s="21" t="n">
        <f aca="false">IF(L7="",0,IF(COUNTIF($F$5:$M$34,L7)&gt;1,1,0))</f>
        <v>0</v>
      </c>
      <c r="BK7" s="21" t="n">
        <f aca="false">IF(M7="",0,IF(COUNTIF($F$5:$M$34,M7)&gt;1,1,0))</f>
        <v>0</v>
      </c>
      <c r="BL7" s="0" t="str">
        <f aca="false">IF($N7&gt;$E7,"Te vol. ","")&amp;IF(SUM(AN7:AU7)&gt;0,"Speler kan niet op dit moment. ","")&amp;IF(SUM(AV7:BC7)&gt;0,"Buddy zit in andere groep. ","")&amp;IF(SUM(BD7:BK7)&gt;0,"Speler staat ook in andere groep. ","")&amp;IF(AND(COUNT(P7:W7)&gt;1,MAX(P7:W7)-MIN(P7:W7)&gt;Instellingen!$D$5),"Niveauverschil te groot. ","")&amp;IF((COUNTIF(X7:AE7,"Rood")&gt;0)+(COUNTIF(X7:AE7,"Oranje")&gt;0)+(COUNTIF(X7:AE7,"Groen")&gt;0)&gt;1,"Jeugdkleuren gemengd. ","")&amp;IF(AND(COUNTIF(AF7:AM7,"Jeugd")&gt;0,COUNTIF(AF7:AM7,"Volwassen")&gt;0),"Jeugd en volwassenen gemengd. ","")&amp;IF(AND($C7&lt;&gt;"",$B7&lt;&gt;"",COUNTIFS($B$5:$B$34,$B7,$C$5:$C$34,$C7)&gt;1),"Trainer staat dubbel. ","")&amp;IF(AND($C7&lt;&gt;"",$B7&lt;&gt;"",IFERROR(INDEX(Trainers!$B$5:$K$14,MATCH($C7,Trainers!$A$5:$A$14,0),MATCH($B7,Instellingen!$A$5:$A$14,0))&lt;&gt;"x",TRUE())),"Trainer kan niet. ","")&amp;IF(AND($B7&lt;&gt;"",IFERROR(SUMIF($B$5:$B$34,$B7,$D$5:$D$34)&gt;INDEX(Instellingen!$B$5:$B$14,MATCH($B7,Instellingen!$A$5:$A$14,0)),FALSE())),"Te weinig banen op dit tijdslot. ","")&amp;IF(AND($N7&gt;0,$B7=""),"Kies een tijdslot. ","")</f>
        <v>Speler kan niet op dit moment. Speler staat ook in andere groep. Niveauverschil te groot. </v>
      </c>
    </row>
    <row r="8" customFormat="false" ht="15" hidden="false" customHeight="false" outlineLevel="0" collapsed="false">
      <c r="A8" s="15" t="s">
        <v>136</v>
      </c>
      <c r="B8" s="15" t="s">
        <v>59</v>
      </c>
      <c r="C8" s="17" t="s">
        <v>115</v>
      </c>
      <c r="D8" s="15" t="n">
        <v>1</v>
      </c>
      <c r="E8" s="15" t="n">
        <v>4</v>
      </c>
      <c r="F8" s="17" t="s">
        <v>104</v>
      </c>
      <c r="G8" s="17" t="s">
        <v>106</v>
      </c>
      <c r="H8" s="17" t="s">
        <v>107</v>
      </c>
      <c r="I8" s="17"/>
      <c r="J8" s="17"/>
      <c r="K8" s="17"/>
      <c r="L8" s="17"/>
      <c r="M8" s="17"/>
      <c r="N8" s="18" t="n">
        <f aca="false">COUNTA($F8:$M8)</f>
        <v>3</v>
      </c>
      <c r="O8" s="20" t="str">
        <f aca="false">IF(AND($N8=0,$C8=""),"",IF(BL8="","✓ Klopt","⚠ "&amp;TRIM(BL8)))</f>
        <v>✓ Klopt</v>
      </c>
      <c r="P8" s="0" t="str">
        <f aca="false">IF(F8="","",IFERROR(IF(INDEX(Spelers!$C$5:$C$64,MATCH(F8,Spelers!$A$5:$A$64,0))="","",INDEX(Spelers!$C$5:$C$64,MATCH(F8,Spelers!$A$5:$A$64,0))),""))</f>
        <v/>
      </c>
      <c r="Q8" s="0" t="str">
        <f aca="false">IF(G8="","",IFERROR(IF(INDEX(Spelers!$C$5:$C$64,MATCH(G8,Spelers!$A$5:$A$64,0))="","",INDEX(Spelers!$C$5:$C$64,MATCH(G8,Spelers!$A$5:$A$64,0))),""))</f>
        <v/>
      </c>
      <c r="R8" s="0" t="str">
        <f aca="false">IF(H8="","",IFERROR(IF(INDEX(Spelers!$C$5:$C$64,MATCH(H8,Spelers!$A$5:$A$64,0))="","",INDEX(Spelers!$C$5:$C$64,MATCH(H8,Spelers!$A$5:$A$64,0))),""))</f>
        <v/>
      </c>
      <c r="S8" s="0" t="str">
        <f aca="false">IF(I8="","",IFERROR(IF(INDEX(Spelers!$C$5:$C$64,MATCH(I8,Spelers!$A$5:$A$64,0))="","",INDEX(Spelers!$C$5:$C$64,MATCH(I8,Spelers!$A$5:$A$64,0))),""))</f>
        <v/>
      </c>
      <c r="T8" s="0" t="str">
        <f aca="false">IF(J8="","",IFERROR(IF(INDEX(Spelers!$C$5:$C$64,MATCH(J8,Spelers!$A$5:$A$64,0))="","",INDEX(Spelers!$C$5:$C$64,MATCH(J8,Spelers!$A$5:$A$64,0))),""))</f>
        <v/>
      </c>
      <c r="U8" s="0" t="str">
        <f aca="false">IF(K8="","",IFERROR(IF(INDEX(Spelers!$C$5:$C$64,MATCH(K8,Spelers!$A$5:$A$64,0))="","",INDEX(Spelers!$C$5:$C$64,MATCH(K8,Spelers!$A$5:$A$64,0))),""))</f>
        <v/>
      </c>
      <c r="V8" s="0" t="str">
        <f aca="false">IF(L8="","",IFERROR(IF(INDEX(Spelers!$C$5:$C$64,MATCH(L8,Spelers!$A$5:$A$64,0))="","",INDEX(Spelers!$C$5:$C$64,MATCH(L8,Spelers!$A$5:$A$64,0))),""))</f>
        <v/>
      </c>
      <c r="W8" s="0" t="str">
        <f aca="false">IF(M8="","",IFERROR(IF(INDEX(Spelers!$C$5:$C$64,MATCH(M8,Spelers!$A$5:$A$64,0))="","",INDEX(Spelers!$C$5:$C$64,MATCH(M8,Spelers!$A$5:$A$64,0))),""))</f>
        <v/>
      </c>
      <c r="X8" s="0" t="str">
        <f aca="false">IF(F8="","",IFERROR(INDEX(Spelers!$D$5:$D$64,MATCH(F8,Spelers!$A$5:$A$64,0))&amp;"",""))</f>
        <v>Rood</v>
      </c>
      <c r="Y8" s="0" t="str">
        <f aca="false">IF(G8="","",IFERROR(INDEX(Spelers!$D$5:$D$64,MATCH(G8,Spelers!$A$5:$A$64,0))&amp;"",""))</f>
        <v>Rood</v>
      </c>
      <c r="Z8" s="0" t="str">
        <f aca="false">IF(H8="","",IFERROR(INDEX(Spelers!$D$5:$D$64,MATCH(H8,Spelers!$A$5:$A$64,0))&amp;"",""))</f>
        <v>Rood</v>
      </c>
      <c r="AA8" s="0" t="str">
        <f aca="false">IF(I8="","",IFERROR(INDEX(Spelers!$D$5:$D$64,MATCH(I8,Spelers!$A$5:$A$64,0))&amp;"",""))</f>
        <v/>
      </c>
      <c r="AB8" s="0" t="str">
        <f aca="false">IF(J8="","",IFERROR(INDEX(Spelers!$D$5:$D$64,MATCH(J8,Spelers!$A$5:$A$64,0))&amp;"",""))</f>
        <v/>
      </c>
      <c r="AC8" s="0" t="str">
        <f aca="false">IF(K8="","",IFERROR(INDEX(Spelers!$D$5:$D$64,MATCH(K8,Spelers!$A$5:$A$64,0))&amp;"",""))</f>
        <v/>
      </c>
      <c r="AD8" s="0" t="str">
        <f aca="false">IF(L8="","",IFERROR(INDEX(Spelers!$D$5:$D$64,MATCH(L8,Spelers!$A$5:$A$64,0))&amp;"",""))</f>
        <v/>
      </c>
      <c r="AE8" s="0" t="str">
        <f aca="false">IF(M8="","",IFERROR(INDEX(Spelers!$D$5:$D$64,MATCH(M8,Spelers!$A$5:$A$64,0))&amp;"",""))</f>
        <v/>
      </c>
      <c r="AF8" s="0" t="str">
        <f aca="false">IF(F8="","",IFERROR(INDEX(Spelers!$B$5:$B$64,MATCH(F8,Spelers!$A$5:$A$64,0))&amp;"",""))</f>
        <v>Jeugd</v>
      </c>
      <c r="AG8" s="0" t="str">
        <f aca="false">IF(G8="","",IFERROR(INDEX(Spelers!$B$5:$B$64,MATCH(G8,Spelers!$A$5:$A$64,0))&amp;"",""))</f>
        <v>Jeugd</v>
      </c>
      <c r="AH8" s="0" t="str">
        <f aca="false">IF(H8="","",IFERROR(INDEX(Spelers!$B$5:$B$64,MATCH(H8,Spelers!$A$5:$A$64,0))&amp;"",""))</f>
        <v>Jeugd</v>
      </c>
      <c r="AI8" s="0" t="str">
        <f aca="false">IF(I8="","",IFERROR(INDEX(Spelers!$B$5:$B$64,MATCH(I8,Spelers!$A$5:$A$64,0))&amp;"",""))</f>
        <v/>
      </c>
      <c r="AJ8" s="0" t="str">
        <f aca="false">IF(J8="","",IFERROR(INDEX(Spelers!$B$5:$B$64,MATCH(J8,Spelers!$A$5:$A$64,0))&amp;"",""))</f>
        <v/>
      </c>
      <c r="AK8" s="0" t="str">
        <f aca="false">IF(K8="","",IFERROR(INDEX(Spelers!$B$5:$B$64,MATCH(K8,Spelers!$A$5:$A$64,0))&amp;"",""))</f>
        <v/>
      </c>
      <c r="AL8" s="0" t="str">
        <f aca="false">IF(L8="","",IFERROR(INDEX(Spelers!$B$5:$B$64,MATCH(L8,Spelers!$A$5:$A$64,0))&amp;"",""))</f>
        <v/>
      </c>
      <c r="AM8" s="0" t="str">
        <f aca="false">IF(M8="","",IFERROR(INDEX(Spelers!$B$5:$B$64,MATCH(M8,Spelers!$A$5:$A$64,0))&amp;"",""))</f>
        <v/>
      </c>
      <c r="AN8" s="21" t="n">
        <f aca="false">IF(OR(F8="",$B8=""),0,IFERROR(IF(INDEX(Spelers!$G$5:$P$64,MATCH(F8,Spelers!$A$5:$A$64,0),MATCH($B8,Instellingen!$A$5:$A$14,0))="x",0,1),1))</f>
        <v>0</v>
      </c>
      <c r="AO8" s="21" t="n">
        <f aca="false">IF(OR(G8="",$B8=""),0,IFERROR(IF(INDEX(Spelers!$G$5:$P$64,MATCH(G8,Spelers!$A$5:$A$64,0),MATCH($B8,Instellingen!$A$5:$A$14,0))="x",0,1),1))</f>
        <v>0</v>
      </c>
      <c r="AP8" s="21" t="n">
        <f aca="false">IF(OR(H8="",$B8=""),0,IFERROR(IF(INDEX(Spelers!$G$5:$P$64,MATCH(H8,Spelers!$A$5:$A$64,0),MATCH($B8,Instellingen!$A$5:$A$14,0))="x",0,1),1))</f>
        <v>0</v>
      </c>
      <c r="AQ8" s="21" t="n">
        <f aca="false">IF(OR(I8="",$B8=""),0,IFERROR(IF(INDEX(Spelers!$G$5:$P$64,MATCH(I8,Spelers!$A$5:$A$64,0),MATCH($B8,Instellingen!$A$5:$A$14,0))="x",0,1),1))</f>
        <v>0</v>
      </c>
      <c r="AR8" s="21" t="n">
        <f aca="false">IF(OR(J8="",$B8=""),0,IFERROR(IF(INDEX(Spelers!$G$5:$P$64,MATCH(J8,Spelers!$A$5:$A$64,0),MATCH($B8,Instellingen!$A$5:$A$14,0))="x",0,1),1))</f>
        <v>0</v>
      </c>
      <c r="AS8" s="21" t="n">
        <f aca="false">IF(OR(K8="",$B8=""),0,IFERROR(IF(INDEX(Spelers!$G$5:$P$64,MATCH(K8,Spelers!$A$5:$A$64,0),MATCH($B8,Instellingen!$A$5:$A$14,0))="x",0,1),1))</f>
        <v>0</v>
      </c>
      <c r="AT8" s="21" t="n">
        <f aca="false">IF(OR(L8="",$B8=""),0,IFERROR(IF(INDEX(Spelers!$G$5:$P$64,MATCH(L8,Spelers!$A$5:$A$64,0),MATCH($B8,Instellingen!$A$5:$A$14,0))="x",0,1),1))</f>
        <v>0</v>
      </c>
      <c r="AU8" s="21" t="n">
        <f aca="false">IF(OR(M8="",$B8=""),0,IFERROR(IF(INDEX(Spelers!$G$5:$P$64,MATCH(M8,Spelers!$A$5:$A$64,0),MATCH($B8,Instellingen!$A$5:$A$14,0))="x",0,1),1))</f>
        <v>0</v>
      </c>
      <c r="AV8" s="21" t="n">
        <f aca="false">IF(F8="",0,IFERROR(IF(INDEX(Spelers!$E$5:$E$64,MATCH(F8,Spelers!$A$5:$A$64,0))="",0,IF(COUNTIF($F8:$M8,INDEX(Spelers!$E$5:$E$64,MATCH(F8,Spelers!$A$5:$A$64,0)))=0,1,0)),0))</f>
        <v>0</v>
      </c>
      <c r="AW8" s="21" t="n">
        <f aca="false">IF(G8="",0,IFERROR(IF(INDEX(Spelers!$E$5:$E$64,MATCH(G8,Spelers!$A$5:$A$64,0))="",0,IF(COUNTIF($F8:$M8,INDEX(Spelers!$E$5:$E$64,MATCH(G8,Spelers!$A$5:$A$64,0)))=0,1,0)),0))</f>
        <v>0</v>
      </c>
      <c r="AX8" s="21" t="n">
        <f aca="false">IF(H8="",0,IFERROR(IF(INDEX(Spelers!$E$5:$E$64,MATCH(H8,Spelers!$A$5:$A$64,0))="",0,IF(COUNTIF($F8:$M8,INDEX(Spelers!$E$5:$E$64,MATCH(H8,Spelers!$A$5:$A$64,0)))=0,1,0)),0))</f>
        <v>0</v>
      </c>
      <c r="AY8" s="21" t="n">
        <f aca="false">IF(I8="",0,IFERROR(IF(INDEX(Spelers!$E$5:$E$64,MATCH(I8,Spelers!$A$5:$A$64,0))="",0,IF(COUNTIF($F8:$M8,INDEX(Spelers!$E$5:$E$64,MATCH(I8,Spelers!$A$5:$A$64,0)))=0,1,0)),0))</f>
        <v>0</v>
      </c>
      <c r="AZ8" s="21" t="n">
        <f aca="false">IF(J8="",0,IFERROR(IF(INDEX(Spelers!$E$5:$E$64,MATCH(J8,Spelers!$A$5:$A$64,0))="",0,IF(COUNTIF($F8:$M8,INDEX(Spelers!$E$5:$E$64,MATCH(J8,Spelers!$A$5:$A$64,0)))=0,1,0)),0))</f>
        <v>0</v>
      </c>
      <c r="BA8" s="21" t="n">
        <f aca="false">IF(K8="",0,IFERROR(IF(INDEX(Spelers!$E$5:$E$64,MATCH(K8,Spelers!$A$5:$A$64,0))="",0,IF(COUNTIF($F8:$M8,INDEX(Spelers!$E$5:$E$64,MATCH(K8,Spelers!$A$5:$A$64,0)))=0,1,0)),0))</f>
        <v>0</v>
      </c>
      <c r="BB8" s="21" t="n">
        <f aca="false">IF(L8="",0,IFERROR(IF(INDEX(Spelers!$E$5:$E$64,MATCH(L8,Spelers!$A$5:$A$64,0))="",0,IF(COUNTIF($F8:$M8,INDEX(Spelers!$E$5:$E$64,MATCH(L8,Spelers!$A$5:$A$64,0)))=0,1,0)),0))</f>
        <v>0</v>
      </c>
      <c r="BC8" s="21" t="n">
        <f aca="false">IF(M8="",0,IFERROR(IF(INDEX(Spelers!$E$5:$E$64,MATCH(M8,Spelers!$A$5:$A$64,0))="",0,IF(COUNTIF($F8:$M8,INDEX(Spelers!$E$5:$E$64,MATCH(M8,Spelers!$A$5:$A$64,0)))=0,1,0)),0))</f>
        <v>0</v>
      </c>
      <c r="BD8" s="21" t="n">
        <f aca="false">IF(F8="",0,IF(COUNTIF($F$5:$M$34,F8)&gt;1,1,0))</f>
        <v>0</v>
      </c>
      <c r="BE8" s="21" t="n">
        <f aca="false">IF(G8="",0,IF(COUNTIF($F$5:$M$34,G8)&gt;1,1,0))</f>
        <v>0</v>
      </c>
      <c r="BF8" s="21" t="n">
        <f aca="false">IF(H8="",0,IF(COUNTIF($F$5:$M$34,H8)&gt;1,1,0))</f>
        <v>0</v>
      </c>
      <c r="BG8" s="21" t="n">
        <f aca="false">IF(I8="",0,IF(COUNTIF($F$5:$M$34,I8)&gt;1,1,0))</f>
        <v>0</v>
      </c>
      <c r="BH8" s="21" t="n">
        <f aca="false">IF(J8="",0,IF(COUNTIF($F$5:$M$34,J8)&gt;1,1,0))</f>
        <v>0</v>
      </c>
      <c r="BI8" s="21" t="n">
        <f aca="false">IF(K8="",0,IF(COUNTIF($F$5:$M$34,K8)&gt;1,1,0))</f>
        <v>0</v>
      </c>
      <c r="BJ8" s="21" t="n">
        <f aca="false">IF(L8="",0,IF(COUNTIF($F$5:$M$34,L8)&gt;1,1,0))</f>
        <v>0</v>
      </c>
      <c r="BK8" s="21" t="n">
        <f aca="false">IF(M8="",0,IF(COUNTIF($F$5:$M$34,M8)&gt;1,1,0))</f>
        <v>0</v>
      </c>
      <c r="BL8" s="0" t="str">
        <f aca="false">IF($N8&gt;$E8,"Te vol. ","")&amp;IF(SUM(AN8:AU8)&gt;0,"Speler kan niet op dit moment. ","")&amp;IF(SUM(AV8:BC8)&gt;0,"Buddy zit in andere groep. ","")&amp;IF(SUM(BD8:BK8)&gt;0,"Speler staat ook in andere groep. ","")&amp;IF(AND(COUNT(P8:W8)&gt;1,MAX(P8:W8)-MIN(P8:W8)&gt;Instellingen!$D$5),"Niveauverschil te groot. ","")&amp;IF((COUNTIF(X8:AE8,"Rood")&gt;0)+(COUNTIF(X8:AE8,"Oranje")&gt;0)+(COUNTIF(X8:AE8,"Groen")&gt;0)&gt;1,"Jeugdkleuren gemengd. ","")&amp;IF(AND(COUNTIF(AF8:AM8,"Jeugd")&gt;0,COUNTIF(AF8:AM8,"Volwassen")&gt;0),"Jeugd en volwassenen gemengd. ","")&amp;IF(AND($C8&lt;&gt;"",$B8&lt;&gt;"",COUNTIFS($B$5:$B$34,$B8,$C$5:$C$34,$C8)&gt;1),"Trainer staat dubbel. ","")&amp;IF(AND($C8&lt;&gt;"",$B8&lt;&gt;"",IFERROR(INDEX(Trainers!$B$5:$K$14,MATCH($C8,Trainers!$A$5:$A$14,0),MATCH($B8,Instellingen!$A$5:$A$14,0))&lt;&gt;"x",TRUE())),"Trainer kan niet. ","")&amp;IF(AND($B8&lt;&gt;"",IFERROR(SUMIF($B$5:$B$34,$B8,$D$5:$D$34)&gt;INDEX(Instellingen!$B$5:$B$14,MATCH($B8,Instellingen!$A$5:$A$14,0)),FALSE())),"Te weinig banen op dit tijdslot. ","")&amp;IF(AND($N8&gt;0,$B8=""),"Kies een tijdslot. ","")</f>
        <v/>
      </c>
    </row>
    <row r="9" customFormat="false" ht="15" hidden="false" customHeight="false" outlineLevel="0" collapsed="false">
      <c r="A9" s="15" t="s">
        <v>137</v>
      </c>
      <c r="B9" s="15" t="s">
        <v>63</v>
      </c>
      <c r="C9" s="17" t="s">
        <v>115</v>
      </c>
      <c r="D9" s="15" t="n">
        <v>1</v>
      </c>
      <c r="E9" s="15" t="n">
        <v>5</v>
      </c>
      <c r="F9" s="17" t="s">
        <v>108</v>
      </c>
      <c r="G9" s="17" t="s">
        <v>109</v>
      </c>
      <c r="H9" s="17" t="s">
        <v>110</v>
      </c>
      <c r="I9" s="17"/>
      <c r="J9" s="17"/>
      <c r="K9" s="17"/>
      <c r="L9" s="17"/>
      <c r="M9" s="17"/>
      <c r="N9" s="18" t="n">
        <f aca="false">COUNTA($F9:$M9)</f>
        <v>3</v>
      </c>
      <c r="O9" s="20" t="str">
        <f aca="false">IF(AND($N9=0,$C9=""),"",IF(BL9="","✓ Klopt","⚠ "&amp;TRIM(BL9)))</f>
        <v>✓ Klopt</v>
      </c>
      <c r="P9" s="0" t="str">
        <f aca="false">IF(F9="","",IFERROR(IF(INDEX(Spelers!$C$5:$C$64,MATCH(F9,Spelers!$A$5:$A$64,0))="","",INDEX(Spelers!$C$5:$C$64,MATCH(F9,Spelers!$A$5:$A$64,0))),""))</f>
        <v/>
      </c>
      <c r="Q9" s="0" t="str">
        <f aca="false">IF(G9="","",IFERROR(IF(INDEX(Spelers!$C$5:$C$64,MATCH(G9,Spelers!$A$5:$A$64,0))="","",INDEX(Spelers!$C$5:$C$64,MATCH(G9,Spelers!$A$5:$A$64,0))),""))</f>
        <v/>
      </c>
      <c r="R9" s="0" t="str">
        <f aca="false">IF(H9="","",IFERROR(IF(INDEX(Spelers!$C$5:$C$64,MATCH(H9,Spelers!$A$5:$A$64,0))="","",INDEX(Spelers!$C$5:$C$64,MATCH(H9,Spelers!$A$5:$A$64,0))),""))</f>
        <v/>
      </c>
      <c r="S9" s="0" t="str">
        <f aca="false">IF(I9="","",IFERROR(IF(INDEX(Spelers!$C$5:$C$64,MATCH(I9,Spelers!$A$5:$A$64,0))="","",INDEX(Spelers!$C$5:$C$64,MATCH(I9,Spelers!$A$5:$A$64,0))),""))</f>
        <v/>
      </c>
      <c r="T9" s="0" t="str">
        <f aca="false">IF(J9="","",IFERROR(IF(INDEX(Spelers!$C$5:$C$64,MATCH(J9,Spelers!$A$5:$A$64,0))="","",INDEX(Spelers!$C$5:$C$64,MATCH(J9,Spelers!$A$5:$A$64,0))),""))</f>
        <v/>
      </c>
      <c r="U9" s="0" t="str">
        <f aca="false">IF(K9="","",IFERROR(IF(INDEX(Spelers!$C$5:$C$64,MATCH(K9,Spelers!$A$5:$A$64,0))="","",INDEX(Spelers!$C$5:$C$64,MATCH(K9,Spelers!$A$5:$A$64,0))),""))</f>
        <v/>
      </c>
      <c r="V9" s="0" t="str">
        <f aca="false">IF(L9="","",IFERROR(IF(INDEX(Spelers!$C$5:$C$64,MATCH(L9,Spelers!$A$5:$A$64,0))="","",INDEX(Spelers!$C$5:$C$64,MATCH(L9,Spelers!$A$5:$A$64,0))),""))</f>
        <v/>
      </c>
      <c r="W9" s="0" t="str">
        <f aca="false">IF(M9="","",IFERROR(IF(INDEX(Spelers!$C$5:$C$64,MATCH(M9,Spelers!$A$5:$A$64,0))="","",INDEX(Spelers!$C$5:$C$64,MATCH(M9,Spelers!$A$5:$A$64,0))),""))</f>
        <v/>
      </c>
      <c r="X9" s="0" t="str">
        <f aca="false">IF(F9="","",IFERROR(INDEX(Spelers!$D$5:$D$64,MATCH(F9,Spelers!$A$5:$A$64,0))&amp;"",""))</f>
        <v>Oranje</v>
      </c>
      <c r="Y9" s="0" t="str">
        <f aca="false">IF(G9="","",IFERROR(INDEX(Spelers!$D$5:$D$64,MATCH(G9,Spelers!$A$5:$A$64,0))&amp;"",""))</f>
        <v>Oranje</v>
      </c>
      <c r="Z9" s="0" t="str">
        <f aca="false">IF(H9="","",IFERROR(INDEX(Spelers!$D$5:$D$64,MATCH(H9,Spelers!$A$5:$A$64,0))&amp;"",""))</f>
        <v>Oranje</v>
      </c>
      <c r="AA9" s="0" t="str">
        <f aca="false">IF(I9="","",IFERROR(INDEX(Spelers!$D$5:$D$64,MATCH(I9,Spelers!$A$5:$A$64,0))&amp;"",""))</f>
        <v/>
      </c>
      <c r="AB9" s="0" t="str">
        <f aca="false">IF(J9="","",IFERROR(INDEX(Spelers!$D$5:$D$64,MATCH(J9,Spelers!$A$5:$A$64,0))&amp;"",""))</f>
        <v/>
      </c>
      <c r="AC9" s="0" t="str">
        <f aca="false">IF(K9="","",IFERROR(INDEX(Spelers!$D$5:$D$64,MATCH(K9,Spelers!$A$5:$A$64,0))&amp;"",""))</f>
        <v/>
      </c>
      <c r="AD9" s="0" t="str">
        <f aca="false">IF(L9="","",IFERROR(INDEX(Spelers!$D$5:$D$64,MATCH(L9,Spelers!$A$5:$A$64,0))&amp;"",""))</f>
        <v/>
      </c>
      <c r="AE9" s="0" t="str">
        <f aca="false">IF(M9="","",IFERROR(INDEX(Spelers!$D$5:$D$64,MATCH(M9,Spelers!$A$5:$A$64,0))&amp;"",""))</f>
        <v/>
      </c>
      <c r="AF9" s="0" t="str">
        <f aca="false">IF(F9="","",IFERROR(INDEX(Spelers!$B$5:$B$64,MATCH(F9,Spelers!$A$5:$A$64,0))&amp;"",""))</f>
        <v>Jeugd</v>
      </c>
      <c r="AG9" s="0" t="str">
        <f aca="false">IF(G9="","",IFERROR(INDEX(Spelers!$B$5:$B$64,MATCH(G9,Spelers!$A$5:$A$64,0))&amp;"",""))</f>
        <v>Jeugd</v>
      </c>
      <c r="AH9" s="0" t="str">
        <f aca="false">IF(H9="","",IFERROR(INDEX(Spelers!$B$5:$B$64,MATCH(H9,Spelers!$A$5:$A$64,0))&amp;"",""))</f>
        <v>Jeugd</v>
      </c>
      <c r="AI9" s="0" t="str">
        <f aca="false">IF(I9="","",IFERROR(INDEX(Spelers!$B$5:$B$64,MATCH(I9,Spelers!$A$5:$A$64,0))&amp;"",""))</f>
        <v/>
      </c>
      <c r="AJ9" s="0" t="str">
        <f aca="false">IF(J9="","",IFERROR(INDEX(Spelers!$B$5:$B$64,MATCH(J9,Spelers!$A$5:$A$64,0))&amp;"",""))</f>
        <v/>
      </c>
      <c r="AK9" s="0" t="str">
        <f aca="false">IF(K9="","",IFERROR(INDEX(Spelers!$B$5:$B$64,MATCH(K9,Spelers!$A$5:$A$64,0))&amp;"",""))</f>
        <v/>
      </c>
      <c r="AL9" s="0" t="str">
        <f aca="false">IF(L9="","",IFERROR(INDEX(Spelers!$B$5:$B$64,MATCH(L9,Spelers!$A$5:$A$64,0))&amp;"",""))</f>
        <v/>
      </c>
      <c r="AM9" s="0" t="str">
        <f aca="false">IF(M9="","",IFERROR(INDEX(Spelers!$B$5:$B$64,MATCH(M9,Spelers!$A$5:$A$64,0))&amp;"",""))</f>
        <v/>
      </c>
      <c r="AN9" s="21" t="n">
        <f aca="false">IF(OR(F9="",$B9=""),0,IFERROR(IF(INDEX(Spelers!$G$5:$P$64,MATCH(F9,Spelers!$A$5:$A$64,0),MATCH($B9,Instellingen!$A$5:$A$14,0))="x",0,1),1))</f>
        <v>0</v>
      </c>
      <c r="AO9" s="21" t="n">
        <f aca="false">IF(OR(G9="",$B9=""),0,IFERROR(IF(INDEX(Spelers!$G$5:$P$64,MATCH(G9,Spelers!$A$5:$A$64,0),MATCH($B9,Instellingen!$A$5:$A$14,0))="x",0,1),1))</f>
        <v>0</v>
      </c>
      <c r="AP9" s="21" t="n">
        <f aca="false">IF(OR(H9="",$B9=""),0,IFERROR(IF(INDEX(Spelers!$G$5:$P$64,MATCH(H9,Spelers!$A$5:$A$64,0),MATCH($B9,Instellingen!$A$5:$A$14,0))="x",0,1),1))</f>
        <v>0</v>
      </c>
      <c r="AQ9" s="21" t="n">
        <f aca="false">IF(OR(I9="",$B9=""),0,IFERROR(IF(INDEX(Spelers!$G$5:$P$64,MATCH(I9,Spelers!$A$5:$A$64,0),MATCH($B9,Instellingen!$A$5:$A$14,0))="x",0,1),1))</f>
        <v>0</v>
      </c>
      <c r="AR9" s="21" t="n">
        <f aca="false">IF(OR(J9="",$B9=""),0,IFERROR(IF(INDEX(Spelers!$G$5:$P$64,MATCH(J9,Spelers!$A$5:$A$64,0),MATCH($B9,Instellingen!$A$5:$A$14,0))="x",0,1),1))</f>
        <v>0</v>
      </c>
      <c r="AS9" s="21" t="n">
        <f aca="false">IF(OR(K9="",$B9=""),0,IFERROR(IF(INDEX(Spelers!$G$5:$P$64,MATCH(K9,Spelers!$A$5:$A$64,0),MATCH($B9,Instellingen!$A$5:$A$14,0))="x",0,1),1))</f>
        <v>0</v>
      </c>
      <c r="AT9" s="21" t="n">
        <f aca="false">IF(OR(L9="",$B9=""),0,IFERROR(IF(INDEX(Spelers!$G$5:$P$64,MATCH(L9,Spelers!$A$5:$A$64,0),MATCH($B9,Instellingen!$A$5:$A$14,0))="x",0,1),1))</f>
        <v>0</v>
      </c>
      <c r="AU9" s="21" t="n">
        <f aca="false">IF(OR(M9="",$B9=""),0,IFERROR(IF(INDEX(Spelers!$G$5:$P$64,MATCH(M9,Spelers!$A$5:$A$64,0),MATCH($B9,Instellingen!$A$5:$A$14,0))="x",0,1),1))</f>
        <v>0</v>
      </c>
      <c r="AV9" s="21" t="n">
        <f aca="false">IF(F9="",0,IFERROR(IF(INDEX(Spelers!$E$5:$E$64,MATCH(F9,Spelers!$A$5:$A$64,0))="",0,IF(COUNTIF($F9:$M9,INDEX(Spelers!$E$5:$E$64,MATCH(F9,Spelers!$A$5:$A$64,0)))=0,1,0)),0))</f>
        <v>0</v>
      </c>
      <c r="AW9" s="21" t="n">
        <f aca="false">IF(G9="",0,IFERROR(IF(INDEX(Spelers!$E$5:$E$64,MATCH(G9,Spelers!$A$5:$A$64,0))="",0,IF(COUNTIF($F9:$M9,INDEX(Spelers!$E$5:$E$64,MATCH(G9,Spelers!$A$5:$A$64,0)))=0,1,0)),0))</f>
        <v>0</v>
      </c>
      <c r="AX9" s="21" t="n">
        <f aca="false">IF(H9="",0,IFERROR(IF(INDEX(Spelers!$E$5:$E$64,MATCH(H9,Spelers!$A$5:$A$64,0))="",0,IF(COUNTIF($F9:$M9,INDEX(Spelers!$E$5:$E$64,MATCH(H9,Spelers!$A$5:$A$64,0)))=0,1,0)),0))</f>
        <v>0</v>
      </c>
      <c r="AY9" s="21" t="n">
        <f aca="false">IF(I9="",0,IFERROR(IF(INDEX(Spelers!$E$5:$E$64,MATCH(I9,Spelers!$A$5:$A$64,0))="",0,IF(COUNTIF($F9:$M9,INDEX(Spelers!$E$5:$E$64,MATCH(I9,Spelers!$A$5:$A$64,0)))=0,1,0)),0))</f>
        <v>0</v>
      </c>
      <c r="AZ9" s="21" t="n">
        <f aca="false">IF(J9="",0,IFERROR(IF(INDEX(Spelers!$E$5:$E$64,MATCH(J9,Spelers!$A$5:$A$64,0))="",0,IF(COUNTIF($F9:$M9,INDEX(Spelers!$E$5:$E$64,MATCH(J9,Spelers!$A$5:$A$64,0)))=0,1,0)),0))</f>
        <v>0</v>
      </c>
      <c r="BA9" s="21" t="n">
        <f aca="false">IF(K9="",0,IFERROR(IF(INDEX(Spelers!$E$5:$E$64,MATCH(K9,Spelers!$A$5:$A$64,0))="",0,IF(COUNTIF($F9:$M9,INDEX(Spelers!$E$5:$E$64,MATCH(K9,Spelers!$A$5:$A$64,0)))=0,1,0)),0))</f>
        <v>0</v>
      </c>
      <c r="BB9" s="21" t="n">
        <f aca="false">IF(L9="",0,IFERROR(IF(INDEX(Spelers!$E$5:$E$64,MATCH(L9,Spelers!$A$5:$A$64,0))="",0,IF(COUNTIF($F9:$M9,INDEX(Spelers!$E$5:$E$64,MATCH(L9,Spelers!$A$5:$A$64,0)))=0,1,0)),0))</f>
        <v>0</v>
      </c>
      <c r="BC9" s="21" t="n">
        <f aca="false">IF(M9="",0,IFERROR(IF(INDEX(Spelers!$E$5:$E$64,MATCH(M9,Spelers!$A$5:$A$64,0))="",0,IF(COUNTIF($F9:$M9,INDEX(Spelers!$E$5:$E$64,MATCH(M9,Spelers!$A$5:$A$64,0)))=0,1,0)),0))</f>
        <v>0</v>
      </c>
      <c r="BD9" s="21" t="n">
        <f aca="false">IF(F9="",0,IF(COUNTIF($F$5:$M$34,F9)&gt;1,1,0))</f>
        <v>0</v>
      </c>
      <c r="BE9" s="21" t="n">
        <f aca="false">IF(G9="",0,IF(COUNTIF($F$5:$M$34,G9)&gt;1,1,0))</f>
        <v>0</v>
      </c>
      <c r="BF9" s="21" t="n">
        <f aca="false">IF(H9="",0,IF(COUNTIF($F$5:$M$34,H9)&gt;1,1,0))</f>
        <v>0</v>
      </c>
      <c r="BG9" s="21" t="n">
        <f aca="false">IF(I9="",0,IF(COUNTIF($F$5:$M$34,I9)&gt;1,1,0))</f>
        <v>0</v>
      </c>
      <c r="BH9" s="21" t="n">
        <f aca="false">IF(J9="",0,IF(COUNTIF($F$5:$M$34,J9)&gt;1,1,0))</f>
        <v>0</v>
      </c>
      <c r="BI9" s="21" t="n">
        <f aca="false">IF(K9="",0,IF(COUNTIF($F$5:$M$34,K9)&gt;1,1,0))</f>
        <v>0</v>
      </c>
      <c r="BJ9" s="21" t="n">
        <f aca="false">IF(L9="",0,IF(COUNTIF($F$5:$M$34,L9)&gt;1,1,0))</f>
        <v>0</v>
      </c>
      <c r="BK9" s="21" t="n">
        <f aca="false">IF(M9="",0,IF(COUNTIF($F$5:$M$34,M9)&gt;1,1,0))</f>
        <v>0</v>
      </c>
      <c r="BL9" s="0" t="str">
        <f aca="false">IF($N9&gt;$E9,"Te vol. ","")&amp;IF(SUM(AN9:AU9)&gt;0,"Speler kan niet op dit moment. ","")&amp;IF(SUM(AV9:BC9)&gt;0,"Buddy zit in andere groep. ","")&amp;IF(SUM(BD9:BK9)&gt;0,"Speler staat ook in andere groep. ","")&amp;IF(AND(COUNT(P9:W9)&gt;1,MAX(P9:W9)-MIN(P9:W9)&gt;Instellingen!$D$5),"Niveauverschil te groot. ","")&amp;IF((COUNTIF(X9:AE9,"Rood")&gt;0)+(COUNTIF(X9:AE9,"Oranje")&gt;0)+(COUNTIF(X9:AE9,"Groen")&gt;0)&gt;1,"Jeugdkleuren gemengd. ","")&amp;IF(AND(COUNTIF(AF9:AM9,"Jeugd")&gt;0,COUNTIF(AF9:AM9,"Volwassen")&gt;0),"Jeugd en volwassenen gemengd. ","")&amp;IF(AND($C9&lt;&gt;"",$B9&lt;&gt;"",COUNTIFS($B$5:$B$34,$B9,$C$5:$C$34,$C9)&gt;1),"Trainer staat dubbel. ","")&amp;IF(AND($C9&lt;&gt;"",$B9&lt;&gt;"",IFERROR(INDEX(Trainers!$B$5:$K$14,MATCH($C9,Trainers!$A$5:$A$14,0),MATCH($B9,Instellingen!$A$5:$A$14,0))&lt;&gt;"x",TRUE())),"Trainer kan niet. ","")&amp;IF(AND($B9&lt;&gt;"",IFERROR(SUMIF($B$5:$B$34,$B9,$D$5:$D$34)&gt;INDEX(Instellingen!$B$5:$B$14,MATCH($B9,Instellingen!$A$5:$A$14,0)),FALSE())),"Te weinig banen op dit tijdslot. ","")&amp;IF(AND($N9&gt;0,$B9=""),"Kies een tijdslot. ","")</f>
        <v/>
      </c>
    </row>
    <row r="10" customFormat="false" ht="23.85" hidden="false" customHeight="false" outlineLevel="0" collapsed="false">
      <c r="A10" s="15" t="s">
        <v>138</v>
      </c>
      <c r="B10" s="15" t="s">
        <v>52</v>
      </c>
      <c r="C10" s="17" t="s">
        <v>116</v>
      </c>
      <c r="D10" s="15" t="n">
        <v>1</v>
      </c>
      <c r="E10" s="15" t="n">
        <v>4</v>
      </c>
      <c r="F10" s="17" t="s">
        <v>90</v>
      </c>
      <c r="G10" s="17" t="s">
        <v>92</v>
      </c>
      <c r="H10" s="17"/>
      <c r="I10" s="17"/>
      <c r="J10" s="17"/>
      <c r="K10" s="17"/>
      <c r="L10" s="17"/>
      <c r="M10" s="17"/>
      <c r="N10" s="18" t="n">
        <f aca="false">COUNTA($F10:$M10)</f>
        <v>2</v>
      </c>
      <c r="O10" s="20" t="str">
        <f aca="false">IF(AND($N10=0,$C10=""),"",IF(BL10="","✓ Klopt","⚠ "&amp;TRIM(BL10)))</f>
        <v>⚠ Buddy zit in andere groep. Speler staat ook in andere groep. Niveauverschil te groot. Trainer kan niet.</v>
      </c>
      <c r="P10" s="21" t="n">
        <f aca="false">IF(F10="","",IFERROR(IF(INDEX(Spelers!$C$5:$C$64,MATCH(F10,Spelers!$A$5:$A$64,0))="","",INDEX(Spelers!$C$5:$C$64,MATCH(F10,Spelers!$A$5:$A$64,0))),""))</f>
        <v>4</v>
      </c>
      <c r="Q10" s="21" t="n">
        <f aca="false">IF(G10="","",IFERROR(IF(INDEX(Spelers!$C$5:$C$64,MATCH(G10,Spelers!$A$5:$A$64,0))="","",INDEX(Spelers!$C$5:$C$64,MATCH(G10,Spelers!$A$5:$A$64,0))),""))</f>
        <v>9</v>
      </c>
      <c r="R10" s="0" t="str">
        <f aca="false">IF(H10="","",IFERROR(IF(INDEX(Spelers!$C$5:$C$64,MATCH(H10,Spelers!$A$5:$A$64,0))="","",INDEX(Spelers!$C$5:$C$64,MATCH(H10,Spelers!$A$5:$A$64,0))),""))</f>
        <v/>
      </c>
      <c r="S10" s="0" t="str">
        <f aca="false">IF(I10="","",IFERROR(IF(INDEX(Spelers!$C$5:$C$64,MATCH(I10,Spelers!$A$5:$A$64,0))="","",INDEX(Spelers!$C$5:$C$64,MATCH(I10,Spelers!$A$5:$A$64,0))),""))</f>
        <v/>
      </c>
      <c r="T10" s="0" t="str">
        <f aca="false">IF(J10="","",IFERROR(IF(INDEX(Spelers!$C$5:$C$64,MATCH(J10,Spelers!$A$5:$A$64,0))="","",INDEX(Spelers!$C$5:$C$64,MATCH(J10,Spelers!$A$5:$A$64,0))),""))</f>
        <v/>
      </c>
      <c r="U10" s="0" t="str">
        <f aca="false">IF(K10="","",IFERROR(IF(INDEX(Spelers!$C$5:$C$64,MATCH(K10,Spelers!$A$5:$A$64,0))="","",INDEX(Spelers!$C$5:$C$64,MATCH(K10,Spelers!$A$5:$A$64,0))),""))</f>
        <v/>
      </c>
      <c r="V10" s="0" t="str">
        <f aca="false">IF(L10="","",IFERROR(IF(INDEX(Spelers!$C$5:$C$64,MATCH(L10,Spelers!$A$5:$A$64,0))="","",INDEX(Spelers!$C$5:$C$64,MATCH(L10,Spelers!$A$5:$A$64,0))),""))</f>
        <v/>
      </c>
      <c r="W10" s="0" t="str">
        <f aca="false">IF(M10="","",IFERROR(IF(INDEX(Spelers!$C$5:$C$64,MATCH(M10,Spelers!$A$5:$A$64,0))="","",INDEX(Spelers!$C$5:$C$64,MATCH(M10,Spelers!$A$5:$A$64,0))),""))</f>
        <v/>
      </c>
      <c r="X10" s="0" t="str">
        <f aca="false">IF(F10="","",IFERROR(INDEX(Spelers!$D$5:$D$64,MATCH(F10,Spelers!$A$5:$A$64,0))&amp;"",""))</f>
        <v/>
      </c>
      <c r="Y10" s="0" t="str">
        <f aca="false">IF(G10="","",IFERROR(INDEX(Spelers!$D$5:$D$64,MATCH(G10,Spelers!$A$5:$A$64,0))&amp;"",""))</f>
        <v/>
      </c>
      <c r="Z10" s="0" t="str">
        <f aca="false">IF(H10="","",IFERROR(INDEX(Spelers!$D$5:$D$64,MATCH(H10,Spelers!$A$5:$A$64,0))&amp;"",""))</f>
        <v/>
      </c>
      <c r="AA10" s="0" t="str">
        <f aca="false">IF(I10="","",IFERROR(INDEX(Spelers!$D$5:$D$64,MATCH(I10,Spelers!$A$5:$A$64,0))&amp;"",""))</f>
        <v/>
      </c>
      <c r="AB10" s="0" t="str">
        <f aca="false">IF(J10="","",IFERROR(INDEX(Spelers!$D$5:$D$64,MATCH(J10,Spelers!$A$5:$A$64,0))&amp;"",""))</f>
        <v/>
      </c>
      <c r="AC10" s="0" t="str">
        <f aca="false">IF(K10="","",IFERROR(INDEX(Spelers!$D$5:$D$64,MATCH(K10,Spelers!$A$5:$A$64,0))&amp;"",""))</f>
        <v/>
      </c>
      <c r="AD10" s="0" t="str">
        <f aca="false">IF(L10="","",IFERROR(INDEX(Spelers!$D$5:$D$64,MATCH(L10,Spelers!$A$5:$A$64,0))&amp;"",""))</f>
        <v/>
      </c>
      <c r="AE10" s="0" t="str">
        <f aca="false">IF(M10="","",IFERROR(INDEX(Spelers!$D$5:$D$64,MATCH(M10,Spelers!$A$5:$A$64,0))&amp;"",""))</f>
        <v/>
      </c>
      <c r="AF10" s="0" t="str">
        <f aca="false">IF(F10="","",IFERROR(INDEX(Spelers!$B$5:$B$64,MATCH(F10,Spelers!$A$5:$A$64,0))&amp;"",""))</f>
        <v>Volwassen</v>
      </c>
      <c r="AG10" s="0" t="str">
        <f aca="false">IF(G10="","",IFERROR(INDEX(Spelers!$B$5:$B$64,MATCH(G10,Spelers!$A$5:$A$64,0))&amp;"",""))</f>
        <v>Volwassen</v>
      </c>
      <c r="AH10" s="0" t="str">
        <f aca="false">IF(H10="","",IFERROR(INDEX(Spelers!$B$5:$B$64,MATCH(H10,Spelers!$A$5:$A$64,0))&amp;"",""))</f>
        <v/>
      </c>
      <c r="AI10" s="0" t="str">
        <f aca="false">IF(I10="","",IFERROR(INDEX(Spelers!$B$5:$B$64,MATCH(I10,Spelers!$A$5:$A$64,0))&amp;"",""))</f>
        <v/>
      </c>
      <c r="AJ10" s="0" t="str">
        <f aca="false">IF(J10="","",IFERROR(INDEX(Spelers!$B$5:$B$64,MATCH(J10,Spelers!$A$5:$A$64,0))&amp;"",""))</f>
        <v/>
      </c>
      <c r="AK10" s="0" t="str">
        <f aca="false">IF(K10="","",IFERROR(INDEX(Spelers!$B$5:$B$64,MATCH(K10,Spelers!$A$5:$A$64,0))&amp;"",""))</f>
        <v/>
      </c>
      <c r="AL10" s="0" t="str">
        <f aca="false">IF(L10="","",IFERROR(INDEX(Spelers!$B$5:$B$64,MATCH(L10,Spelers!$A$5:$A$64,0))&amp;"",""))</f>
        <v/>
      </c>
      <c r="AM10" s="0" t="str">
        <f aca="false">IF(M10="","",IFERROR(INDEX(Spelers!$B$5:$B$64,MATCH(M10,Spelers!$A$5:$A$64,0))&amp;"",""))</f>
        <v/>
      </c>
      <c r="AN10" s="21" t="n">
        <f aca="false">IF(OR(F10="",$B10=""),0,IFERROR(IF(INDEX(Spelers!$G$5:$P$64,MATCH(F10,Spelers!$A$5:$A$64,0),MATCH($B10,Instellingen!$A$5:$A$14,0))="x",0,1),1))</f>
        <v>0</v>
      </c>
      <c r="AO10" s="21" t="n">
        <f aca="false">IF(OR(G10="",$B10=""),0,IFERROR(IF(INDEX(Spelers!$G$5:$P$64,MATCH(G10,Spelers!$A$5:$A$64,0),MATCH($B10,Instellingen!$A$5:$A$14,0))="x",0,1),1))</f>
        <v>0</v>
      </c>
      <c r="AP10" s="21" t="n">
        <f aca="false">IF(OR(H10="",$B10=""),0,IFERROR(IF(INDEX(Spelers!$G$5:$P$64,MATCH(H10,Spelers!$A$5:$A$64,0),MATCH($B10,Instellingen!$A$5:$A$14,0))="x",0,1),1))</f>
        <v>0</v>
      </c>
      <c r="AQ10" s="21" t="n">
        <f aca="false">IF(OR(I10="",$B10=""),0,IFERROR(IF(INDEX(Spelers!$G$5:$P$64,MATCH(I10,Spelers!$A$5:$A$64,0),MATCH($B10,Instellingen!$A$5:$A$14,0))="x",0,1),1))</f>
        <v>0</v>
      </c>
      <c r="AR10" s="21" t="n">
        <f aca="false">IF(OR(J10="",$B10=""),0,IFERROR(IF(INDEX(Spelers!$G$5:$P$64,MATCH(J10,Spelers!$A$5:$A$64,0),MATCH($B10,Instellingen!$A$5:$A$14,0))="x",0,1),1))</f>
        <v>0</v>
      </c>
      <c r="AS10" s="21" t="n">
        <f aca="false">IF(OR(K10="",$B10=""),0,IFERROR(IF(INDEX(Spelers!$G$5:$P$64,MATCH(K10,Spelers!$A$5:$A$64,0),MATCH($B10,Instellingen!$A$5:$A$14,0))="x",0,1),1))</f>
        <v>0</v>
      </c>
      <c r="AT10" s="21" t="n">
        <f aca="false">IF(OR(L10="",$B10=""),0,IFERROR(IF(INDEX(Spelers!$G$5:$P$64,MATCH(L10,Spelers!$A$5:$A$64,0),MATCH($B10,Instellingen!$A$5:$A$14,0))="x",0,1),1))</f>
        <v>0</v>
      </c>
      <c r="AU10" s="21" t="n">
        <f aca="false">IF(OR(M10="",$B10=""),0,IFERROR(IF(INDEX(Spelers!$G$5:$P$64,MATCH(M10,Spelers!$A$5:$A$64,0),MATCH($B10,Instellingen!$A$5:$A$14,0))="x",0,1),1))</f>
        <v>0</v>
      </c>
      <c r="AV10" s="21" t="n">
        <f aca="false">IF(F10="",0,IFERROR(IF(INDEX(Spelers!$E$5:$E$64,MATCH(F10,Spelers!$A$5:$A$64,0))="",0,IF(COUNTIF($F10:$M10,INDEX(Spelers!$E$5:$E$64,MATCH(F10,Spelers!$A$5:$A$64,0)))=0,1,0)),0))</f>
        <v>1</v>
      </c>
      <c r="AW10" s="21" t="n">
        <f aca="false">IF(G10="",0,IFERROR(IF(INDEX(Spelers!$E$5:$E$64,MATCH(G10,Spelers!$A$5:$A$64,0))="",0,IF(COUNTIF($F10:$M10,INDEX(Spelers!$E$5:$E$64,MATCH(G10,Spelers!$A$5:$A$64,0)))=0,1,0)),0))</f>
        <v>0</v>
      </c>
      <c r="AX10" s="21" t="n">
        <f aca="false">IF(H10="",0,IFERROR(IF(INDEX(Spelers!$E$5:$E$64,MATCH(H10,Spelers!$A$5:$A$64,0))="",0,IF(COUNTIF($F10:$M10,INDEX(Spelers!$E$5:$E$64,MATCH(H10,Spelers!$A$5:$A$64,0)))=0,1,0)),0))</f>
        <v>0</v>
      </c>
      <c r="AY10" s="21" t="n">
        <f aca="false">IF(I10="",0,IFERROR(IF(INDEX(Spelers!$E$5:$E$64,MATCH(I10,Spelers!$A$5:$A$64,0))="",0,IF(COUNTIF($F10:$M10,INDEX(Spelers!$E$5:$E$64,MATCH(I10,Spelers!$A$5:$A$64,0)))=0,1,0)),0))</f>
        <v>0</v>
      </c>
      <c r="AZ10" s="21" t="n">
        <f aca="false">IF(J10="",0,IFERROR(IF(INDEX(Spelers!$E$5:$E$64,MATCH(J10,Spelers!$A$5:$A$64,0))="",0,IF(COUNTIF($F10:$M10,INDEX(Spelers!$E$5:$E$64,MATCH(J10,Spelers!$A$5:$A$64,0)))=0,1,0)),0))</f>
        <v>0</v>
      </c>
      <c r="BA10" s="21" t="n">
        <f aca="false">IF(K10="",0,IFERROR(IF(INDEX(Spelers!$E$5:$E$64,MATCH(K10,Spelers!$A$5:$A$64,0))="",0,IF(COUNTIF($F10:$M10,INDEX(Spelers!$E$5:$E$64,MATCH(K10,Spelers!$A$5:$A$64,0)))=0,1,0)),0))</f>
        <v>0</v>
      </c>
      <c r="BB10" s="21" t="n">
        <f aca="false">IF(L10="",0,IFERROR(IF(INDEX(Spelers!$E$5:$E$64,MATCH(L10,Spelers!$A$5:$A$64,0))="",0,IF(COUNTIF($F10:$M10,INDEX(Spelers!$E$5:$E$64,MATCH(L10,Spelers!$A$5:$A$64,0)))=0,1,0)),0))</f>
        <v>0</v>
      </c>
      <c r="BC10" s="21" t="n">
        <f aca="false">IF(M10="",0,IFERROR(IF(INDEX(Spelers!$E$5:$E$64,MATCH(M10,Spelers!$A$5:$A$64,0))="",0,IF(COUNTIF($F10:$M10,INDEX(Spelers!$E$5:$E$64,MATCH(M10,Spelers!$A$5:$A$64,0)))=0,1,0)),0))</f>
        <v>0</v>
      </c>
      <c r="BD10" s="21" t="n">
        <f aca="false">IF(F10="",0,IF(COUNTIF($F$5:$M$34,F10)&gt;1,1,0))</f>
        <v>1</v>
      </c>
      <c r="BE10" s="21" t="n">
        <f aca="false">IF(G10="",0,IF(COUNTIF($F$5:$M$34,G10)&gt;1,1,0))</f>
        <v>0</v>
      </c>
      <c r="BF10" s="21" t="n">
        <f aca="false">IF(H10="",0,IF(COUNTIF($F$5:$M$34,H10)&gt;1,1,0))</f>
        <v>0</v>
      </c>
      <c r="BG10" s="21" t="n">
        <f aca="false">IF(I10="",0,IF(COUNTIF($F$5:$M$34,I10)&gt;1,1,0))</f>
        <v>0</v>
      </c>
      <c r="BH10" s="21" t="n">
        <f aca="false">IF(J10="",0,IF(COUNTIF($F$5:$M$34,J10)&gt;1,1,0))</f>
        <v>0</v>
      </c>
      <c r="BI10" s="21" t="n">
        <f aca="false">IF(K10="",0,IF(COUNTIF($F$5:$M$34,K10)&gt;1,1,0))</f>
        <v>0</v>
      </c>
      <c r="BJ10" s="21" t="n">
        <f aca="false">IF(L10="",0,IF(COUNTIF($F$5:$M$34,L10)&gt;1,1,0))</f>
        <v>0</v>
      </c>
      <c r="BK10" s="21" t="n">
        <f aca="false">IF(M10="",0,IF(COUNTIF($F$5:$M$34,M10)&gt;1,1,0))</f>
        <v>0</v>
      </c>
      <c r="BL10" s="0" t="str">
        <f aca="false">IF($N10&gt;$E10,"Te vol. ","")&amp;IF(SUM(AN10:AU10)&gt;0,"Speler kan niet op dit moment. ","")&amp;IF(SUM(AV10:BC10)&gt;0,"Buddy zit in andere groep. ","")&amp;IF(SUM(BD10:BK10)&gt;0,"Speler staat ook in andere groep. ","")&amp;IF(AND(COUNT(P10:W10)&gt;1,MAX(P10:W10)-MIN(P10:W10)&gt;Instellingen!$D$5),"Niveauverschil te groot. ","")&amp;IF((COUNTIF(X10:AE10,"Rood")&gt;0)+(COUNTIF(X10:AE10,"Oranje")&gt;0)+(COUNTIF(X10:AE10,"Groen")&gt;0)&gt;1,"Jeugdkleuren gemengd. ","")&amp;IF(AND(COUNTIF(AF10:AM10,"Jeugd")&gt;0,COUNTIF(AF10:AM10,"Volwassen")&gt;0),"Jeugd en volwassenen gemengd. ","")&amp;IF(AND($C10&lt;&gt;"",$B10&lt;&gt;"",COUNTIFS($B$5:$B$34,$B10,$C$5:$C$34,$C10)&gt;1),"Trainer staat dubbel. ","")&amp;IF(AND($C10&lt;&gt;"",$B10&lt;&gt;"",IFERROR(INDEX(Trainers!$B$5:$K$14,MATCH($C10,Trainers!$A$5:$A$14,0),MATCH($B10,Instellingen!$A$5:$A$14,0))&lt;&gt;"x",TRUE())),"Trainer kan niet. ","")&amp;IF(AND($B10&lt;&gt;"",IFERROR(SUMIF($B$5:$B$34,$B10,$D$5:$D$34)&gt;INDEX(Instellingen!$B$5:$B$14,MATCH($B10,Instellingen!$A$5:$A$14,0)),FALSE())),"Te weinig banen op dit tijdslot. ","")&amp;IF(AND($N10&gt;0,$B10=""),"Kies een tijdslot. ","")</f>
        <v>Buddy zit in andere groep. Speler staat ook in andere groep. Niveauverschil te groot. Trainer kan niet. </v>
      </c>
    </row>
    <row r="11" customFormat="false" ht="15" hidden="false" customHeight="false" outlineLevel="0" collapsed="false">
      <c r="A11" s="15" t="s">
        <v>139</v>
      </c>
      <c r="B11" s="15"/>
      <c r="C11" s="17"/>
      <c r="D11" s="15"/>
      <c r="E11" s="15"/>
      <c r="F11" s="17"/>
      <c r="G11" s="17"/>
      <c r="H11" s="17"/>
      <c r="I11" s="17"/>
      <c r="J11" s="17"/>
      <c r="K11" s="17"/>
      <c r="L11" s="17"/>
      <c r="M11" s="17"/>
      <c r="N11" s="18" t="n">
        <f aca="false">COUNTA($F11:$M11)</f>
        <v>0</v>
      </c>
      <c r="O11" s="20" t="str">
        <f aca="false">IF(AND($N11=0,$C11=""),"",IF(BL11="","✓ Klopt","⚠ "&amp;TRIM(BL11)))</f>
        <v/>
      </c>
      <c r="P11" s="0" t="str">
        <f aca="false">IF(F11="","",IFERROR(IF(INDEX(Spelers!$C$5:$C$64,MATCH(F11,Spelers!$A$5:$A$64,0))="","",INDEX(Spelers!$C$5:$C$64,MATCH(F11,Spelers!$A$5:$A$64,0))),""))</f>
        <v/>
      </c>
      <c r="Q11" s="0" t="str">
        <f aca="false">IF(G11="","",IFERROR(IF(INDEX(Spelers!$C$5:$C$64,MATCH(G11,Spelers!$A$5:$A$64,0))="","",INDEX(Spelers!$C$5:$C$64,MATCH(G11,Spelers!$A$5:$A$64,0))),""))</f>
        <v/>
      </c>
      <c r="R11" s="0" t="str">
        <f aca="false">IF(H11="","",IFERROR(IF(INDEX(Spelers!$C$5:$C$64,MATCH(H11,Spelers!$A$5:$A$64,0))="","",INDEX(Spelers!$C$5:$C$64,MATCH(H11,Spelers!$A$5:$A$64,0))),""))</f>
        <v/>
      </c>
      <c r="S11" s="0" t="str">
        <f aca="false">IF(I11="","",IFERROR(IF(INDEX(Spelers!$C$5:$C$64,MATCH(I11,Spelers!$A$5:$A$64,0))="","",INDEX(Spelers!$C$5:$C$64,MATCH(I11,Spelers!$A$5:$A$64,0))),""))</f>
        <v/>
      </c>
      <c r="T11" s="0" t="str">
        <f aca="false">IF(J11="","",IFERROR(IF(INDEX(Spelers!$C$5:$C$64,MATCH(J11,Spelers!$A$5:$A$64,0))="","",INDEX(Spelers!$C$5:$C$64,MATCH(J11,Spelers!$A$5:$A$64,0))),""))</f>
        <v/>
      </c>
      <c r="U11" s="0" t="str">
        <f aca="false">IF(K11="","",IFERROR(IF(INDEX(Spelers!$C$5:$C$64,MATCH(K11,Spelers!$A$5:$A$64,0))="","",INDEX(Spelers!$C$5:$C$64,MATCH(K11,Spelers!$A$5:$A$64,0))),""))</f>
        <v/>
      </c>
      <c r="V11" s="0" t="str">
        <f aca="false">IF(L11="","",IFERROR(IF(INDEX(Spelers!$C$5:$C$64,MATCH(L11,Spelers!$A$5:$A$64,0))="","",INDEX(Spelers!$C$5:$C$64,MATCH(L11,Spelers!$A$5:$A$64,0))),""))</f>
        <v/>
      </c>
      <c r="W11" s="0" t="str">
        <f aca="false">IF(M11="","",IFERROR(IF(INDEX(Spelers!$C$5:$C$64,MATCH(M11,Spelers!$A$5:$A$64,0))="","",INDEX(Spelers!$C$5:$C$64,MATCH(M11,Spelers!$A$5:$A$64,0))),""))</f>
        <v/>
      </c>
      <c r="X11" s="0" t="str">
        <f aca="false">IF(F11="","",IFERROR(INDEX(Spelers!$D$5:$D$64,MATCH(F11,Spelers!$A$5:$A$64,0))&amp;"",""))</f>
        <v/>
      </c>
      <c r="Y11" s="0" t="str">
        <f aca="false">IF(G11="","",IFERROR(INDEX(Spelers!$D$5:$D$64,MATCH(G11,Spelers!$A$5:$A$64,0))&amp;"",""))</f>
        <v/>
      </c>
      <c r="Z11" s="0" t="str">
        <f aca="false">IF(H11="","",IFERROR(INDEX(Spelers!$D$5:$D$64,MATCH(H11,Spelers!$A$5:$A$64,0))&amp;"",""))</f>
        <v/>
      </c>
      <c r="AA11" s="0" t="str">
        <f aca="false">IF(I11="","",IFERROR(INDEX(Spelers!$D$5:$D$64,MATCH(I11,Spelers!$A$5:$A$64,0))&amp;"",""))</f>
        <v/>
      </c>
      <c r="AB11" s="0" t="str">
        <f aca="false">IF(J11="","",IFERROR(INDEX(Spelers!$D$5:$D$64,MATCH(J11,Spelers!$A$5:$A$64,0))&amp;"",""))</f>
        <v/>
      </c>
      <c r="AC11" s="0" t="str">
        <f aca="false">IF(K11="","",IFERROR(INDEX(Spelers!$D$5:$D$64,MATCH(K11,Spelers!$A$5:$A$64,0))&amp;"",""))</f>
        <v/>
      </c>
      <c r="AD11" s="0" t="str">
        <f aca="false">IF(L11="","",IFERROR(INDEX(Spelers!$D$5:$D$64,MATCH(L11,Spelers!$A$5:$A$64,0))&amp;"",""))</f>
        <v/>
      </c>
      <c r="AE11" s="0" t="str">
        <f aca="false">IF(M11="","",IFERROR(INDEX(Spelers!$D$5:$D$64,MATCH(M11,Spelers!$A$5:$A$64,0))&amp;"",""))</f>
        <v/>
      </c>
      <c r="AF11" s="0" t="str">
        <f aca="false">IF(F11="","",IFERROR(INDEX(Spelers!$B$5:$B$64,MATCH(F11,Spelers!$A$5:$A$64,0))&amp;"",""))</f>
        <v/>
      </c>
      <c r="AG11" s="0" t="str">
        <f aca="false">IF(G11="","",IFERROR(INDEX(Spelers!$B$5:$B$64,MATCH(G11,Spelers!$A$5:$A$64,0))&amp;"",""))</f>
        <v/>
      </c>
      <c r="AH11" s="0" t="str">
        <f aca="false">IF(H11="","",IFERROR(INDEX(Spelers!$B$5:$B$64,MATCH(H11,Spelers!$A$5:$A$64,0))&amp;"",""))</f>
        <v/>
      </c>
      <c r="AI11" s="0" t="str">
        <f aca="false">IF(I11="","",IFERROR(INDEX(Spelers!$B$5:$B$64,MATCH(I11,Spelers!$A$5:$A$64,0))&amp;"",""))</f>
        <v/>
      </c>
      <c r="AJ11" s="0" t="str">
        <f aca="false">IF(J11="","",IFERROR(INDEX(Spelers!$B$5:$B$64,MATCH(J11,Spelers!$A$5:$A$64,0))&amp;"",""))</f>
        <v/>
      </c>
      <c r="AK11" s="0" t="str">
        <f aca="false">IF(K11="","",IFERROR(INDEX(Spelers!$B$5:$B$64,MATCH(K11,Spelers!$A$5:$A$64,0))&amp;"",""))</f>
        <v/>
      </c>
      <c r="AL11" s="0" t="str">
        <f aca="false">IF(L11="","",IFERROR(INDEX(Spelers!$B$5:$B$64,MATCH(L11,Spelers!$A$5:$A$64,0))&amp;"",""))</f>
        <v/>
      </c>
      <c r="AM11" s="0" t="str">
        <f aca="false">IF(M11="","",IFERROR(INDEX(Spelers!$B$5:$B$64,MATCH(M11,Spelers!$A$5:$A$64,0))&amp;"",""))</f>
        <v/>
      </c>
      <c r="AN11" s="21" t="n">
        <f aca="false">IF(OR(F11="",$B11=""),0,IFERROR(IF(INDEX(Spelers!$G$5:$P$64,MATCH(F11,Spelers!$A$5:$A$64,0),MATCH($B11,Instellingen!$A$5:$A$14,0))="x",0,1),1))</f>
        <v>0</v>
      </c>
      <c r="AO11" s="21" t="n">
        <f aca="false">IF(OR(G11="",$B11=""),0,IFERROR(IF(INDEX(Spelers!$G$5:$P$64,MATCH(G11,Spelers!$A$5:$A$64,0),MATCH($B11,Instellingen!$A$5:$A$14,0))="x",0,1),1))</f>
        <v>0</v>
      </c>
      <c r="AP11" s="21" t="n">
        <f aca="false">IF(OR(H11="",$B11=""),0,IFERROR(IF(INDEX(Spelers!$G$5:$P$64,MATCH(H11,Spelers!$A$5:$A$64,0),MATCH($B11,Instellingen!$A$5:$A$14,0))="x",0,1),1))</f>
        <v>0</v>
      </c>
      <c r="AQ11" s="21" t="n">
        <f aca="false">IF(OR(I11="",$B11=""),0,IFERROR(IF(INDEX(Spelers!$G$5:$P$64,MATCH(I11,Spelers!$A$5:$A$64,0),MATCH($B11,Instellingen!$A$5:$A$14,0))="x",0,1),1))</f>
        <v>0</v>
      </c>
      <c r="AR11" s="21" t="n">
        <f aca="false">IF(OR(J11="",$B11=""),0,IFERROR(IF(INDEX(Spelers!$G$5:$P$64,MATCH(J11,Spelers!$A$5:$A$64,0),MATCH($B11,Instellingen!$A$5:$A$14,0))="x",0,1),1))</f>
        <v>0</v>
      </c>
      <c r="AS11" s="21" t="n">
        <f aca="false">IF(OR(K11="",$B11=""),0,IFERROR(IF(INDEX(Spelers!$G$5:$P$64,MATCH(K11,Spelers!$A$5:$A$64,0),MATCH($B11,Instellingen!$A$5:$A$14,0))="x",0,1),1))</f>
        <v>0</v>
      </c>
      <c r="AT11" s="21" t="n">
        <f aca="false">IF(OR(L11="",$B11=""),0,IFERROR(IF(INDEX(Spelers!$G$5:$P$64,MATCH(L11,Spelers!$A$5:$A$64,0),MATCH($B11,Instellingen!$A$5:$A$14,0))="x",0,1),1))</f>
        <v>0</v>
      </c>
      <c r="AU11" s="21" t="n">
        <f aca="false">IF(OR(M11="",$B11=""),0,IFERROR(IF(INDEX(Spelers!$G$5:$P$64,MATCH(M11,Spelers!$A$5:$A$64,0),MATCH($B11,Instellingen!$A$5:$A$14,0))="x",0,1),1))</f>
        <v>0</v>
      </c>
      <c r="AV11" s="21" t="n">
        <f aca="false">IF(F11="",0,IFERROR(IF(INDEX(Spelers!$E$5:$E$64,MATCH(F11,Spelers!$A$5:$A$64,0))="",0,IF(COUNTIF($F11:$M11,INDEX(Spelers!$E$5:$E$64,MATCH(F11,Spelers!$A$5:$A$64,0)))=0,1,0)),0))</f>
        <v>0</v>
      </c>
      <c r="AW11" s="21" t="n">
        <f aca="false">IF(G11="",0,IFERROR(IF(INDEX(Spelers!$E$5:$E$64,MATCH(G11,Spelers!$A$5:$A$64,0))="",0,IF(COUNTIF($F11:$M11,INDEX(Spelers!$E$5:$E$64,MATCH(G11,Spelers!$A$5:$A$64,0)))=0,1,0)),0))</f>
        <v>0</v>
      </c>
      <c r="AX11" s="21" t="n">
        <f aca="false">IF(H11="",0,IFERROR(IF(INDEX(Spelers!$E$5:$E$64,MATCH(H11,Spelers!$A$5:$A$64,0))="",0,IF(COUNTIF($F11:$M11,INDEX(Spelers!$E$5:$E$64,MATCH(H11,Spelers!$A$5:$A$64,0)))=0,1,0)),0))</f>
        <v>0</v>
      </c>
      <c r="AY11" s="21" t="n">
        <f aca="false">IF(I11="",0,IFERROR(IF(INDEX(Spelers!$E$5:$E$64,MATCH(I11,Spelers!$A$5:$A$64,0))="",0,IF(COUNTIF($F11:$M11,INDEX(Spelers!$E$5:$E$64,MATCH(I11,Spelers!$A$5:$A$64,0)))=0,1,0)),0))</f>
        <v>0</v>
      </c>
      <c r="AZ11" s="21" t="n">
        <f aca="false">IF(J11="",0,IFERROR(IF(INDEX(Spelers!$E$5:$E$64,MATCH(J11,Spelers!$A$5:$A$64,0))="",0,IF(COUNTIF($F11:$M11,INDEX(Spelers!$E$5:$E$64,MATCH(J11,Spelers!$A$5:$A$64,0)))=0,1,0)),0))</f>
        <v>0</v>
      </c>
      <c r="BA11" s="21" t="n">
        <f aca="false">IF(K11="",0,IFERROR(IF(INDEX(Spelers!$E$5:$E$64,MATCH(K11,Spelers!$A$5:$A$64,0))="",0,IF(COUNTIF($F11:$M11,INDEX(Spelers!$E$5:$E$64,MATCH(K11,Spelers!$A$5:$A$64,0)))=0,1,0)),0))</f>
        <v>0</v>
      </c>
      <c r="BB11" s="21" t="n">
        <f aca="false">IF(L11="",0,IFERROR(IF(INDEX(Spelers!$E$5:$E$64,MATCH(L11,Spelers!$A$5:$A$64,0))="",0,IF(COUNTIF($F11:$M11,INDEX(Spelers!$E$5:$E$64,MATCH(L11,Spelers!$A$5:$A$64,0)))=0,1,0)),0))</f>
        <v>0</v>
      </c>
      <c r="BC11" s="21" t="n">
        <f aca="false">IF(M11="",0,IFERROR(IF(INDEX(Spelers!$E$5:$E$64,MATCH(M11,Spelers!$A$5:$A$64,0))="",0,IF(COUNTIF($F11:$M11,INDEX(Spelers!$E$5:$E$64,MATCH(M11,Spelers!$A$5:$A$64,0)))=0,1,0)),0))</f>
        <v>0</v>
      </c>
      <c r="BD11" s="21" t="n">
        <f aca="false">IF(F11="",0,IF(COUNTIF($F$5:$M$34,F11)&gt;1,1,0))</f>
        <v>0</v>
      </c>
      <c r="BE11" s="21" t="n">
        <f aca="false">IF(G11="",0,IF(COUNTIF($F$5:$M$34,G11)&gt;1,1,0))</f>
        <v>0</v>
      </c>
      <c r="BF11" s="21" t="n">
        <f aca="false">IF(H11="",0,IF(COUNTIF($F$5:$M$34,H11)&gt;1,1,0))</f>
        <v>0</v>
      </c>
      <c r="BG11" s="21" t="n">
        <f aca="false">IF(I11="",0,IF(COUNTIF($F$5:$M$34,I11)&gt;1,1,0))</f>
        <v>0</v>
      </c>
      <c r="BH11" s="21" t="n">
        <f aca="false">IF(J11="",0,IF(COUNTIF($F$5:$M$34,J11)&gt;1,1,0))</f>
        <v>0</v>
      </c>
      <c r="BI11" s="21" t="n">
        <f aca="false">IF(K11="",0,IF(COUNTIF($F$5:$M$34,K11)&gt;1,1,0))</f>
        <v>0</v>
      </c>
      <c r="BJ11" s="21" t="n">
        <f aca="false">IF(L11="",0,IF(COUNTIF($F$5:$M$34,L11)&gt;1,1,0))</f>
        <v>0</v>
      </c>
      <c r="BK11" s="21" t="n">
        <f aca="false">IF(M11="",0,IF(COUNTIF($F$5:$M$34,M11)&gt;1,1,0))</f>
        <v>0</v>
      </c>
      <c r="BL11" s="0" t="str">
        <f aca="false">IF($N11&gt;$E11,"Te vol. ","")&amp;IF(SUM(AN11:AU11)&gt;0,"Speler kan niet op dit moment. ","")&amp;IF(SUM(AV11:BC11)&gt;0,"Buddy zit in andere groep. ","")&amp;IF(SUM(BD11:BK11)&gt;0,"Speler staat ook in andere groep. ","")&amp;IF(AND(COUNT(P11:W11)&gt;1,MAX(P11:W11)-MIN(P11:W11)&gt;Instellingen!$D$5),"Niveauverschil te groot. ","")&amp;IF((COUNTIF(X11:AE11,"Rood")&gt;0)+(COUNTIF(X11:AE11,"Oranje")&gt;0)+(COUNTIF(X11:AE11,"Groen")&gt;0)&gt;1,"Jeugdkleuren gemengd. ","")&amp;IF(AND(COUNTIF(AF11:AM11,"Jeugd")&gt;0,COUNTIF(AF11:AM11,"Volwassen")&gt;0),"Jeugd en volwassenen gemengd. ","")&amp;IF(AND($C11&lt;&gt;"",$B11&lt;&gt;"",COUNTIFS($B$5:$B$34,$B11,$C$5:$C$34,$C11)&gt;1),"Trainer staat dubbel. ","")&amp;IF(AND($C11&lt;&gt;"",$B11&lt;&gt;"",IFERROR(INDEX(Trainers!$B$5:$K$14,MATCH($C11,Trainers!$A$5:$A$14,0),MATCH($B11,Instellingen!$A$5:$A$14,0))&lt;&gt;"x",TRUE())),"Trainer kan niet. ","")&amp;IF(AND($B11&lt;&gt;"",IFERROR(SUMIF($B$5:$B$34,$B11,$D$5:$D$34)&gt;INDEX(Instellingen!$B$5:$B$14,MATCH($B11,Instellingen!$A$5:$A$14,0)),FALSE())),"Te weinig banen op dit tijdslot. ","")&amp;IF(AND($N11&gt;0,$B11=""),"Kies een tijdslot. ","")</f>
        <v/>
      </c>
    </row>
    <row r="12" customFormat="false" ht="15" hidden="false" customHeight="false" outlineLevel="0" collapsed="false">
      <c r="A12" s="15" t="s">
        <v>140</v>
      </c>
      <c r="B12" s="15"/>
      <c r="C12" s="17"/>
      <c r="D12" s="15"/>
      <c r="E12" s="15"/>
      <c r="F12" s="17"/>
      <c r="G12" s="17"/>
      <c r="H12" s="17"/>
      <c r="I12" s="17"/>
      <c r="J12" s="17"/>
      <c r="K12" s="17"/>
      <c r="L12" s="17"/>
      <c r="M12" s="17"/>
      <c r="N12" s="18" t="n">
        <f aca="false">COUNTA($F12:$M12)</f>
        <v>0</v>
      </c>
      <c r="O12" s="20" t="str">
        <f aca="false">IF(AND($N12=0,$C12=""),"",IF(BL12="","✓ Klopt","⚠ "&amp;TRIM(BL12)))</f>
        <v/>
      </c>
      <c r="P12" s="0" t="str">
        <f aca="false">IF(F12="","",IFERROR(IF(INDEX(Spelers!$C$5:$C$64,MATCH(F12,Spelers!$A$5:$A$64,0))="","",INDEX(Spelers!$C$5:$C$64,MATCH(F12,Spelers!$A$5:$A$64,0))),""))</f>
        <v/>
      </c>
      <c r="Q12" s="0" t="str">
        <f aca="false">IF(G12="","",IFERROR(IF(INDEX(Spelers!$C$5:$C$64,MATCH(G12,Spelers!$A$5:$A$64,0))="","",INDEX(Spelers!$C$5:$C$64,MATCH(G12,Spelers!$A$5:$A$64,0))),""))</f>
        <v/>
      </c>
      <c r="R12" s="0" t="str">
        <f aca="false">IF(H12="","",IFERROR(IF(INDEX(Spelers!$C$5:$C$64,MATCH(H12,Spelers!$A$5:$A$64,0))="","",INDEX(Spelers!$C$5:$C$64,MATCH(H12,Spelers!$A$5:$A$64,0))),""))</f>
        <v/>
      </c>
      <c r="S12" s="0" t="str">
        <f aca="false">IF(I12="","",IFERROR(IF(INDEX(Spelers!$C$5:$C$64,MATCH(I12,Spelers!$A$5:$A$64,0))="","",INDEX(Spelers!$C$5:$C$64,MATCH(I12,Spelers!$A$5:$A$64,0))),""))</f>
        <v/>
      </c>
      <c r="T12" s="0" t="str">
        <f aca="false">IF(J12="","",IFERROR(IF(INDEX(Spelers!$C$5:$C$64,MATCH(J12,Spelers!$A$5:$A$64,0))="","",INDEX(Spelers!$C$5:$C$64,MATCH(J12,Spelers!$A$5:$A$64,0))),""))</f>
        <v/>
      </c>
      <c r="U12" s="0" t="str">
        <f aca="false">IF(K12="","",IFERROR(IF(INDEX(Spelers!$C$5:$C$64,MATCH(K12,Spelers!$A$5:$A$64,0))="","",INDEX(Spelers!$C$5:$C$64,MATCH(K12,Spelers!$A$5:$A$64,0))),""))</f>
        <v/>
      </c>
      <c r="V12" s="0" t="str">
        <f aca="false">IF(L12="","",IFERROR(IF(INDEX(Spelers!$C$5:$C$64,MATCH(L12,Spelers!$A$5:$A$64,0))="","",INDEX(Spelers!$C$5:$C$64,MATCH(L12,Spelers!$A$5:$A$64,0))),""))</f>
        <v/>
      </c>
      <c r="W12" s="0" t="str">
        <f aca="false">IF(M12="","",IFERROR(IF(INDEX(Spelers!$C$5:$C$64,MATCH(M12,Spelers!$A$5:$A$64,0))="","",INDEX(Spelers!$C$5:$C$64,MATCH(M12,Spelers!$A$5:$A$64,0))),""))</f>
        <v/>
      </c>
      <c r="X12" s="0" t="str">
        <f aca="false">IF(F12="","",IFERROR(INDEX(Spelers!$D$5:$D$64,MATCH(F12,Spelers!$A$5:$A$64,0))&amp;"",""))</f>
        <v/>
      </c>
      <c r="Y12" s="0" t="str">
        <f aca="false">IF(G12="","",IFERROR(INDEX(Spelers!$D$5:$D$64,MATCH(G12,Spelers!$A$5:$A$64,0))&amp;"",""))</f>
        <v/>
      </c>
      <c r="Z12" s="0" t="str">
        <f aca="false">IF(H12="","",IFERROR(INDEX(Spelers!$D$5:$D$64,MATCH(H12,Spelers!$A$5:$A$64,0))&amp;"",""))</f>
        <v/>
      </c>
      <c r="AA12" s="0" t="str">
        <f aca="false">IF(I12="","",IFERROR(INDEX(Spelers!$D$5:$D$64,MATCH(I12,Spelers!$A$5:$A$64,0))&amp;"",""))</f>
        <v/>
      </c>
      <c r="AB12" s="0" t="str">
        <f aca="false">IF(J12="","",IFERROR(INDEX(Spelers!$D$5:$D$64,MATCH(J12,Spelers!$A$5:$A$64,0))&amp;"",""))</f>
        <v/>
      </c>
      <c r="AC12" s="0" t="str">
        <f aca="false">IF(K12="","",IFERROR(INDEX(Spelers!$D$5:$D$64,MATCH(K12,Spelers!$A$5:$A$64,0))&amp;"",""))</f>
        <v/>
      </c>
      <c r="AD12" s="0" t="str">
        <f aca="false">IF(L12="","",IFERROR(INDEX(Spelers!$D$5:$D$64,MATCH(L12,Spelers!$A$5:$A$64,0))&amp;"",""))</f>
        <v/>
      </c>
      <c r="AE12" s="0" t="str">
        <f aca="false">IF(M12="","",IFERROR(INDEX(Spelers!$D$5:$D$64,MATCH(M12,Spelers!$A$5:$A$64,0))&amp;"",""))</f>
        <v/>
      </c>
      <c r="AF12" s="0" t="str">
        <f aca="false">IF(F12="","",IFERROR(INDEX(Spelers!$B$5:$B$64,MATCH(F12,Spelers!$A$5:$A$64,0))&amp;"",""))</f>
        <v/>
      </c>
      <c r="AG12" s="0" t="str">
        <f aca="false">IF(G12="","",IFERROR(INDEX(Spelers!$B$5:$B$64,MATCH(G12,Spelers!$A$5:$A$64,0))&amp;"",""))</f>
        <v/>
      </c>
      <c r="AH12" s="0" t="str">
        <f aca="false">IF(H12="","",IFERROR(INDEX(Spelers!$B$5:$B$64,MATCH(H12,Spelers!$A$5:$A$64,0))&amp;"",""))</f>
        <v/>
      </c>
      <c r="AI12" s="0" t="str">
        <f aca="false">IF(I12="","",IFERROR(INDEX(Spelers!$B$5:$B$64,MATCH(I12,Spelers!$A$5:$A$64,0))&amp;"",""))</f>
        <v/>
      </c>
      <c r="AJ12" s="0" t="str">
        <f aca="false">IF(J12="","",IFERROR(INDEX(Spelers!$B$5:$B$64,MATCH(J12,Spelers!$A$5:$A$64,0))&amp;"",""))</f>
        <v/>
      </c>
      <c r="AK12" s="0" t="str">
        <f aca="false">IF(K12="","",IFERROR(INDEX(Spelers!$B$5:$B$64,MATCH(K12,Spelers!$A$5:$A$64,0))&amp;"",""))</f>
        <v/>
      </c>
      <c r="AL12" s="0" t="str">
        <f aca="false">IF(L12="","",IFERROR(INDEX(Spelers!$B$5:$B$64,MATCH(L12,Spelers!$A$5:$A$64,0))&amp;"",""))</f>
        <v/>
      </c>
      <c r="AM12" s="0" t="str">
        <f aca="false">IF(M12="","",IFERROR(INDEX(Spelers!$B$5:$B$64,MATCH(M12,Spelers!$A$5:$A$64,0))&amp;"",""))</f>
        <v/>
      </c>
      <c r="AN12" s="21" t="n">
        <f aca="false">IF(OR(F12="",$B12=""),0,IFERROR(IF(INDEX(Spelers!$G$5:$P$64,MATCH(F12,Spelers!$A$5:$A$64,0),MATCH($B12,Instellingen!$A$5:$A$14,0))="x",0,1),1))</f>
        <v>0</v>
      </c>
      <c r="AO12" s="21" t="n">
        <f aca="false">IF(OR(G12="",$B12=""),0,IFERROR(IF(INDEX(Spelers!$G$5:$P$64,MATCH(G12,Spelers!$A$5:$A$64,0),MATCH($B12,Instellingen!$A$5:$A$14,0))="x",0,1),1))</f>
        <v>0</v>
      </c>
      <c r="AP12" s="21" t="n">
        <f aca="false">IF(OR(H12="",$B12=""),0,IFERROR(IF(INDEX(Spelers!$G$5:$P$64,MATCH(H12,Spelers!$A$5:$A$64,0),MATCH($B12,Instellingen!$A$5:$A$14,0))="x",0,1),1))</f>
        <v>0</v>
      </c>
      <c r="AQ12" s="21" t="n">
        <f aca="false">IF(OR(I12="",$B12=""),0,IFERROR(IF(INDEX(Spelers!$G$5:$P$64,MATCH(I12,Spelers!$A$5:$A$64,0),MATCH($B12,Instellingen!$A$5:$A$14,0))="x",0,1),1))</f>
        <v>0</v>
      </c>
      <c r="AR12" s="21" t="n">
        <f aca="false">IF(OR(J12="",$B12=""),0,IFERROR(IF(INDEX(Spelers!$G$5:$P$64,MATCH(J12,Spelers!$A$5:$A$64,0),MATCH($B12,Instellingen!$A$5:$A$14,0))="x",0,1),1))</f>
        <v>0</v>
      </c>
      <c r="AS12" s="21" t="n">
        <f aca="false">IF(OR(K12="",$B12=""),0,IFERROR(IF(INDEX(Spelers!$G$5:$P$64,MATCH(K12,Spelers!$A$5:$A$64,0),MATCH($B12,Instellingen!$A$5:$A$14,0))="x",0,1),1))</f>
        <v>0</v>
      </c>
      <c r="AT12" s="21" t="n">
        <f aca="false">IF(OR(L12="",$B12=""),0,IFERROR(IF(INDEX(Spelers!$G$5:$P$64,MATCH(L12,Spelers!$A$5:$A$64,0),MATCH($B12,Instellingen!$A$5:$A$14,0))="x",0,1),1))</f>
        <v>0</v>
      </c>
      <c r="AU12" s="21" t="n">
        <f aca="false">IF(OR(M12="",$B12=""),0,IFERROR(IF(INDEX(Spelers!$G$5:$P$64,MATCH(M12,Spelers!$A$5:$A$64,0),MATCH($B12,Instellingen!$A$5:$A$14,0))="x",0,1),1))</f>
        <v>0</v>
      </c>
      <c r="AV12" s="21" t="n">
        <f aca="false">IF(F12="",0,IFERROR(IF(INDEX(Spelers!$E$5:$E$64,MATCH(F12,Spelers!$A$5:$A$64,0))="",0,IF(COUNTIF($F12:$M12,INDEX(Spelers!$E$5:$E$64,MATCH(F12,Spelers!$A$5:$A$64,0)))=0,1,0)),0))</f>
        <v>0</v>
      </c>
      <c r="AW12" s="21" t="n">
        <f aca="false">IF(G12="",0,IFERROR(IF(INDEX(Spelers!$E$5:$E$64,MATCH(G12,Spelers!$A$5:$A$64,0))="",0,IF(COUNTIF($F12:$M12,INDEX(Spelers!$E$5:$E$64,MATCH(G12,Spelers!$A$5:$A$64,0)))=0,1,0)),0))</f>
        <v>0</v>
      </c>
      <c r="AX12" s="21" t="n">
        <f aca="false">IF(H12="",0,IFERROR(IF(INDEX(Spelers!$E$5:$E$64,MATCH(H12,Spelers!$A$5:$A$64,0))="",0,IF(COUNTIF($F12:$M12,INDEX(Spelers!$E$5:$E$64,MATCH(H12,Spelers!$A$5:$A$64,0)))=0,1,0)),0))</f>
        <v>0</v>
      </c>
      <c r="AY12" s="21" t="n">
        <f aca="false">IF(I12="",0,IFERROR(IF(INDEX(Spelers!$E$5:$E$64,MATCH(I12,Spelers!$A$5:$A$64,0))="",0,IF(COUNTIF($F12:$M12,INDEX(Spelers!$E$5:$E$64,MATCH(I12,Spelers!$A$5:$A$64,0)))=0,1,0)),0))</f>
        <v>0</v>
      </c>
      <c r="AZ12" s="21" t="n">
        <f aca="false">IF(J12="",0,IFERROR(IF(INDEX(Spelers!$E$5:$E$64,MATCH(J12,Spelers!$A$5:$A$64,0))="",0,IF(COUNTIF($F12:$M12,INDEX(Spelers!$E$5:$E$64,MATCH(J12,Spelers!$A$5:$A$64,0)))=0,1,0)),0))</f>
        <v>0</v>
      </c>
      <c r="BA12" s="21" t="n">
        <f aca="false">IF(K12="",0,IFERROR(IF(INDEX(Spelers!$E$5:$E$64,MATCH(K12,Spelers!$A$5:$A$64,0))="",0,IF(COUNTIF($F12:$M12,INDEX(Spelers!$E$5:$E$64,MATCH(K12,Spelers!$A$5:$A$64,0)))=0,1,0)),0))</f>
        <v>0</v>
      </c>
      <c r="BB12" s="21" t="n">
        <f aca="false">IF(L12="",0,IFERROR(IF(INDEX(Spelers!$E$5:$E$64,MATCH(L12,Spelers!$A$5:$A$64,0))="",0,IF(COUNTIF($F12:$M12,INDEX(Spelers!$E$5:$E$64,MATCH(L12,Spelers!$A$5:$A$64,0)))=0,1,0)),0))</f>
        <v>0</v>
      </c>
      <c r="BC12" s="21" t="n">
        <f aca="false">IF(M12="",0,IFERROR(IF(INDEX(Spelers!$E$5:$E$64,MATCH(M12,Spelers!$A$5:$A$64,0))="",0,IF(COUNTIF($F12:$M12,INDEX(Spelers!$E$5:$E$64,MATCH(M12,Spelers!$A$5:$A$64,0)))=0,1,0)),0))</f>
        <v>0</v>
      </c>
      <c r="BD12" s="21" t="n">
        <f aca="false">IF(F12="",0,IF(COUNTIF($F$5:$M$34,F12)&gt;1,1,0))</f>
        <v>0</v>
      </c>
      <c r="BE12" s="21" t="n">
        <f aca="false">IF(G12="",0,IF(COUNTIF($F$5:$M$34,G12)&gt;1,1,0))</f>
        <v>0</v>
      </c>
      <c r="BF12" s="21" t="n">
        <f aca="false">IF(H12="",0,IF(COUNTIF($F$5:$M$34,H12)&gt;1,1,0))</f>
        <v>0</v>
      </c>
      <c r="BG12" s="21" t="n">
        <f aca="false">IF(I12="",0,IF(COUNTIF($F$5:$M$34,I12)&gt;1,1,0))</f>
        <v>0</v>
      </c>
      <c r="BH12" s="21" t="n">
        <f aca="false">IF(J12="",0,IF(COUNTIF($F$5:$M$34,J12)&gt;1,1,0))</f>
        <v>0</v>
      </c>
      <c r="BI12" s="21" t="n">
        <f aca="false">IF(K12="",0,IF(COUNTIF($F$5:$M$34,K12)&gt;1,1,0))</f>
        <v>0</v>
      </c>
      <c r="BJ12" s="21" t="n">
        <f aca="false">IF(L12="",0,IF(COUNTIF($F$5:$M$34,L12)&gt;1,1,0))</f>
        <v>0</v>
      </c>
      <c r="BK12" s="21" t="n">
        <f aca="false">IF(M12="",0,IF(COUNTIF($F$5:$M$34,M12)&gt;1,1,0))</f>
        <v>0</v>
      </c>
      <c r="BL12" s="0" t="str">
        <f aca="false">IF($N12&gt;$E12,"Te vol. ","")&amp;IF(SUM(AN12:AU12)&gt;0,"Speler kan niet op dit moment. ","")&amp;IF(SUM(AV12:BC12)&gt;0,"Buddy zit in andere groep. ","")&amp;IF(SUM(BD12:BK12)&gt;0,"Speler staat ook in andere groep. ","")&amp;IF(AND(COUNT(P12:W12)&gt;1,MAX(P12:W12)-MIN(P12:W12)&gt;Instellingen!$D$5),"Niveauverschil te groot. ","")&amp;IF((COUNTIF(X12:AE12,"Rood")&gt;0)+(COUNTIF(X12:AE12,"Oranje")&gt;0)+(COUNTIF(X12:AE12,"Groen")&gt;0)&gt;1,"Jeugdkleuren gemengd. ","")&amp;IF(AND(COUNTIF(AF12:AM12,"Jeugd")&gt;0,COUNTIF(AF12:AM12,"Volwassen")&gt;0),"Jeugd en volwassenen gemengd. ","")&amp;IF(AND($C12&lt;&gt;"",$B12&lt;&gt;"",COUNTIFS($B$5:$B$34,$B12,$C$5:$C$34,$C12)&gt;1),"Trainer staat dubbel. ","")&amp;IF(AND($C12&lt;&gt;"",$B12&lt;&gt;"",IFERROR(INDEX(Trainers!$B$5:$K$14,MATCH($C12,Trainers!$A$5:$A$14,0),MATCH($B12,Instellingen!$A$5:$A$14,0))&lt;&gt;"x",TRUE())),"Trainer kan niet. ","")&amp;IF(AND($B12&lt;&gt;"",IFERROR(SUMIF($B$5:$B$34,$B12,$D$5:$D$34)&gt;INDEX(Instellingen!$B$5:$B$14,MATCH($B12,Instellingen!$A$5:$A$14,0)),FALSE())),"Te weinig banen op dit tijdslot. ","")&amp;IF(AND($N12&gt;0,$B12=""),"Kies een tijdslot. ","")</f>
        <v/>
      </c>
    </row>
    <row r="13" customFormat="false" ht="15" hidden="false" customHeight="false" outlineLevel="0" collapsed="false">
      <c r="A13" s="15" t="s">
        <v>141</v>
      </c>
      <c r="B13" s="15"/>
      <c r="C13" s="17"/>
      <c r="D13" s="15"/>
      <c r="E13" s="15"/>
      <c r="F13" s="17"/>
      <c r="G13" s="17"/>
      <c r="H13" s="17"/>
      <c r="I13" s="17"/>
      <c r="J13" s="17"/>
      <c r="K13" s="17"/>
      <c r="L13" s="17"/>
      <c r="M13" s="17"/>
      <c r="N13" s="18" t="n">
        <f aca="false">COUNTA($F13:$M13)</f>
        <v>0</v>
      </c>
      <c r="O13" s="20" t="str">
        <f aca="false">IF(AND($N13=0,$C13=""),"",IF(BL13="","✓ Klopt","⚠ "&amp;TRIM(BL13)))</f>
        <v/>
      </c>
      <c r="P13" s="0" t="str">
        <f aca="false">IF(F13="","",IFERROR(IF(INDEX(Spelers!$C$5:$C$64,MATCH(F13,Spelers!$A$5:$A$64,0))="","",INDEX(Spelers!$C$5:$C$64,MATCH(F13,Spelers!$A$5:$A$64,0))),""))</f>
        <v/>
      </c>
      <c r="Q13" s="0" t="str">
        <f aca="false">IF(G13="","",IFERROR(IF(INDEX(Spelers!$C$5:$C$64,MATCH(G13,Spelers!$A$5:$A$64,0))="","",INDEX(Spelers!$C$5:$C$64,MATCH(G13,Spelers!$A$5:$A$64,0))),""))</f>
        <v/>
      </c>
      <c r="R13" s="0" t="str">
        <f aca="false">IF(H13="","",IFERROR(IF(INDEX(Spelers!$C$5:$C$64,MATCH(H13,Spelers!$A$5:$A$64,0))="","",INDEX(Spelers!$C$5:$C$64,MATCH(H13,Spelers!$A$5:$A$64,0))),""))</f>
        <v/>
      </c>
      <c r="S13" s="0" t="str">
        <f aca="false">IF(I13="","",IFERROR(IF(INDEX(Spelers!$C$5:$C$64,MATCH(I13,Spelers!$A$5:$A$64,0))="","",INDEX(Spelers!$C$5:$C$64,MATCH(I13,Spelers!$A$5:$A$64,0))),""))</f>
        <v/>
      </c>
      <c r="T13" s="0" t="str">
        <f aca="false">IF(J13="","",IFERROR(IF(INDEX(Spelers!$C$5:$C$64,MATCH(J13,Spelers!$A$5:$A$64,0))="","",INDEX(Spelers!$C$5:$C$64,MATCH(J13,Spelers!$A$5:$A$64,0))),""))</f>
        <v/>
      </c>
      <c r="U13" s="0" t="str">
        <f aca="false">IF(K13="","",IFERROR(IF(INDEX(Spelers!$C$5:$C$64,MATCH(K13,Spelers!$A$5:$A$64,0))="","",INDEX(Spelers!$C$5:$C$64,MATCH(K13,Spelers!$A$5:$A$64,0))),""))</f>
        <v/>
      </c>
      <c r="V13" s="0" t="str">
        <f aca="false">IF(L13="","",IFERROR(IF(INDEX(Spelers!$C$5:$C$64,MATCH(L13,Spelers!$A$5:$A$64,0))="","",INDEX(Spelers!$C$5:$C$64,MATCH(L13,Spelers!$A$5:$A$64,0))),""))</f>
        <v/>
      </c>
      <c r="W13" s="0" t="str">
        <f aca="false">IF(M13="","",IFERROR(IF(INDEX(Spelers!$C$5:$C$64,MATCH(M13,Spelers!$A$5:$A$64,0))="","",INDEX(Spelers!$C$5:$C$64,MATCH(M13,Spelers!$A$5:$A$64,0))),""))</f>
        <v/>
      </c>
      <c r="X13" s="0" t="str">
        <f aca="false">IF(F13="","",IFERROR(INDEX(Spelers!$D$5:$D$64,MATCH(F13,Spelers!$A$5:$A$64,0))&amp;"",""))</f>
        <v/>
      </c>
      <c r="Y13" s="0" t="str">
        <f aca="false">IF(G13="","",IFERROR(INDEX(Spelers!$D$5:$D$64,MATCH(G13,Spelers!$A$5:$A$64,0))&amp;"",""))</f>
        <v/>
      </c>
      <c r="Z13" s="0" t="str">
        <f aca="false">IF(H13="","",IFERROR(INDEX(Spelers!$D$5:$D$64,MATCH(H13,Spelers!$A$5:$A$64,0))&amp;"",""))</f>
        <v/>
      </c>
      <c r="AA13" s="0" t="str">
        <f aca="false">IF(I13="","",IFERROR(INDEX(Spelers!$D$5:$D$64,MATCH(I13,Spelers!$A$5:$A$64,0))&amp;"",""))</f>
        <v/>
      </c>
      <c r="AB13" s="0" t="str">
        <f aca="false">IF(J13="","",IFERROR(INDEX(Spelers!$D$5:$D$64,MATCH(J13,Spelers!$A$5:$A$64,0))&amp;"",""))</f>
        <v/>
      </c>
      <c r="AC13" s="0" t="str">
        <f aca="false">IF(K13="","",IFERROR(INDEX(Spelers!$D$5:$D$64,MATCH(K13,Spelers!$A$5:$A$64,0))&amp;"",""))</f>
        <v/>
      </c>
      <c r="AD13" s="0" t="str">
        <f aca="false">IF(L13="","",IFERROR(INDEX(Spelers!$D$5:$D$64,MATCH(L13,Spelers!$A$5:$A$64,0))&amp;"",""))</f>
        <v/>
      </c>
      <c r="AE13" s="0" t="str">
        <f aca="false">IF(M13="","",IFERROR(INDEX(Spelers!$D$5:$D$64,MATCH(M13,Spelers!$A$5:$A$64,0))&amp;"",""))</f>
        <v/>
      </c>
      <c r="AF13" s="0" t="str">
        <f aca="false">IF(F13="","",IFERROR(INDEX(Spelers!$B$5:$B$64,MATCH(F13,Spelers!$A$5:$A$64,0))&amp;"",""))</f>
        <v/>
      </c>
      <c r="AG13" s="0" t="str">
        <f aca="false">IF(G13="","",IFERROR(INDEX(Spelers!$B$5:$B$64,MATCH(G13,Spelers!$A$5:$A$64,0))&amp;"",""))</f>
        <v/>
      </c>
      <c r="AH13" s="0" t="str">
        <f aca="false">IF(H13="","",IFERROR(INDEX(Spelers!$B$5:$B$64,MATCH(H13,Spelers!$A$5:$A$64,0))&amp;"",""))</f>
        <v/>
      </c>
      <c r="AI13" s="0" t="str">
        <f aca="false">IF(I13="","",IFERROR(INDEX(Spelers!$B$5:$B$64,MATCH(I13,Spelers!$A$5:$A$64,0))&amp;"",""))</f>
        <v/>
      </c>
      <c r="AJ13" s="0" t="str">
        <f aca="false">IF(J13="","",IFERROR(INDEX(Spelers!$B$5:$B$64,MATCH(J13,Spelers!$A$5:$A$64,0))&amp;"",""))</f>
        <v/>
      </c>
      <c r="AK13" s="0" t="str">
        <f aca="false">IF(K13="","",IFERROR(INDEX(Spelers!$B$5:$B$64,MATCH(K13,Spelers!$A$5:$A$64,0))&amp;"",""))</f>
        <v/>
      </c>
      <c r="AL13" s="0" t="str">
        <f aca="false">IF(L13="","",IFERROR(INDEX(Spelers!$B$5:$B$64,MATCH(L13,Spelers!$A$5:$A$64,0))&amp;"",""))</f>
        <v/>
      </c>
      <c r="AM13" s="0" t="str">
        <f aca="false">IF(M13="","",IFERROR(INDEX(Spelers!$B$5:$B$64,MATCH(M13,Spelers!$A$5:$A$64,0))&amp;"",""))</f>
        <v/>
      </c>
      <c r="AN13" s="21" t="n">
        <f aca="false">IF(OR(F13="",$B13=""),0,IFERROR(IF(INDEX(Spelers!$G$5:$P$64,MATCH(F13,Spelers!$A$5:$A$64,0),MATCH($B13,Instellingen!$A$5:$A$14,0))="x",0,1),1))</f>
        <v>0</v>
      </c>
      <c r="AO13" s="21" t="n">
        <f aca="false">IF(OR(G13="",$B13=""),0,IFERROR(IF(INDEX(Spelers!$G$5:$P$64,MATCH(G13,Spelers!$A$5:$A$64,0),MATCH($B13,Instellingen!$A$5:$A$14,0))="x",0,1),1))</f>
        <v>0</v>
      </c>
      <c r="AP13" s="21" t="n">
        <f aca="false">IF(OR(H13="",$B13=""),0,IFERROR(IF(INDEX(Spelers!$G$5:$P$64,MATCH(H13,Spelers!$A$5:$A$64,0),MATCH($B13,Instellingen!$A$5:$A$14,0))="x",0,1),1))</f>
        <v>0</v>
      </c>
      <c r="AQ13" s="21" t="n">
        <f aca="false">IF(OR(I13="",$B13=""),0,IFERROR(IF(INDEX(Spelers!$G$5:$P$64,MATCH(I13,Spelers!$A$5:$A$64,0),MATCH($B13,Instellingen!$A$5:$A$14,0))="x",0,1),1))</f>
        <v>0</v>
      </c>
      <c r="AR13" s="21" t="n">
        <f aca="false">IF(OR(J13="",$B13=""),0,IFERROR(IF(INDEX(Spelers!$G$5:$P$64,MATCH(J13,Spelers!$A$5:$A$64,0),MATCH($B13,Instellingen!$A$5:$A$14,0))="x",0,1),1))</f>
        <v>0</v>
      </c>
      <c r="AS13" s="21" t="n">
        <f aca="false">IF(OR(K13="",$B13=""),0,IFERROR(IF(INDEX(Spelers!$G$5:$P$64,MATCH(K13,Spelers!$A$5:$A$64,0),MATCH($B13,Instellingen!$A$5:$A$14,0))="x",0,1),1))</f>
        <v>0</v>
      </c>
      <c r="AT13" s="21" t="n">
        <f aca="false">IF(OR(L13="",$B13=""),0,IFERROR(IF(INDEX(Spelers!$G$5:$P$64,MATCH(L13,Spelers!$A$5:$A$64,0),MATCH($B13,Instellingen!$A$5:$A$14,0))="x",0,1),1))</f>
        <v>0</v>
      </c>
      <c r="AU13" s="21" t="n">
        <f aca="false">IF(OR(M13="",$B13=""),0,IFERROR(IF(INDEX(Spelers!$G$5:$P$64,MATCH(M13,Spelers!$A$5:$A$64,0),MATCH($B13,Instellingen!$A$5:$A$14,0))="x",0,1),1))</f>
        <v>0</v>
      </c>
      <c r="AV13" s="21" t="n">
        <f aca="false">IF(F13="",0,IFERROR(IF(INDEX(Spelers!$E$5:$E$64,MATCH(F13,Spelers!$A$5:$A$64,0))="",0,IF(COUNTIF($F13:$M13,INDEX(Spelers!$E$5:$E$64,MATCH(F13,Spelers!$A$5:$A$64,0)))=0,1,0)),0))</f>
        <v>0</v>
      </c>
      <c r="AW13" s="21" t="n">
        <f aca="false">IF(G13="",0,IFERROR(IF(INDEX(Spelers!$E$5:$E$64,MATCH(G13,Spelers!$A$5:$A$64,0))="",0,IF(COUNTIF($F13:$M13,INDEX(Spelers!$E$5:$E$64,MATCH(G13,Spelers!$A$5:$A$64,0)))=0,1,0)),0))</f>
        <v>0</v>
      </c>
      <c r="AX13" s="21" t="n">
        <f aca="false">IF(H13="",0,IFERROR(IF(INDEX(Spelers!$E$5:$E$64,MATCH(H13,Spelers!$A$5:$A$64,0))="",0,IF(COUNTIF($F13:$M13,INDEX(Spelers!$E$5:$E$64,MATCH(H13,Spelers!$A$5:$A$64,0)))=0,1,0)),0))</f>
        <v>0</v>
      </c>
      <c r="AY13" s="21" t="n">
        <f aca="false">IF(I13="",0,IFERROR(IF(INDEX(Spelers!$E$5:$E$64,MATCH(I13,Spelers!$A$5:$A$64,0))="",0,IF(COUNTIF($F13:$M13,INDEX(Spelers!$E$5:$E$64,MATCH(I13,Spelers!$A$5:$A$64,0)))=0,1,0)),0))</f>
        <v>0</v>
      </c>
      <c r="AZ13" s="21" t="n">
        <f aca="false">IF(J13="",0,IFERROR(IF(INDEX(Spelers!$E$5:$E$64,MATCH(J13,Spelers!$A$5:$A$64,0))="",0,IF(COUNTIF($F13:$M13,INDEX(Spelers!$E$5:$E$64,MATCH(J13,Spelers!$A$5:$A$64,0)))=0,1,0)),0))</f>
        <v>0</v>
      </c>
      <c r="BA13" s="21" t="n">
        <f aca="false">IF(K13="",0,IFERROR(IF(INDEX(Spelers!$E$5:$E$64,MATCH(K13,Spelers!$A$5:$A$64,0))="",0,IF(COUNTIF($F13:$M13,INDEX(Spelers!$E$5:$E$64,MATCH(K13,Spelers!$A$5:$A$64,0)))=0,1,0)),0))</f>
        <v>0</v>
      </c>
      <c r="BB13" s="21" t="n">
        <f aca="false">IF(L13="",0,IFERROR(IF(INDEX(Spelers!$E$5:$E$64,MATCH(L13,Spelers!$A$5:$A$64,0))="",0,IF(COUNTIF($F13:$M13,INDEX(Spelers!$E$5:$E$64,MATCH(L13,Spelers!$A$5:$A$64,0)))=0,1,0)),0))</f>
        <v>0</v>
      </c>
      <c r="BC13" s="21" t="n">
        <f aca="false">IF(M13="",0,IFERROR(IF(INDEX(Spelers!$E$5:$E$64,MATCH(M13,Spelers!$A$5:$A$64,0))="",0,IF(COUNTIF($F13:$M13,INDEX(Spelers!$E$5:$E$64,MATCH(M13,Spelers!$A$5:$A$64,0)))=0,1,0)),0))</f>
        <v>0</v>
      </c>
      <c r="BD13" s="21" t="n">
        <f aca="false">IF(F13="",0,IF(COUNTIF($F$5:$M$34,F13)&gt;1,1,0))</f>
        <v>0</v>
      </c>
      <c r="BE13" s="21" t="n">
        <f aca="false">IF(G13="",0,IF(COUNTIF($F$5:$M$34,G13)&gt;1,1,0))</f>
        <v>0</v>
      </c>
      <c r="BF13" s="21" t="n">
        <f aca="false">IF(H13="",0,IF(COUNTIF($F$5:$M$34,H13)&gt;1,1,0))</f>
        <v>0</v>
      </c>
      <c r="BG13" s="21" t="n">
        <f aca="false">IF(I13="",0,IF(COUNTIF($F$5:$M$34,I13)&gt;1,1,0))</f>
        <v>0</v>
      </c>
      <c r="BH13" s="21" t="n">
        <f aca="false">IF(J13="",0,IF(COUNTIF($F$5:$M$34,J13)&gt;1,1,0))</f>
        <v>0</v>
      </c>
      <c r="BI13" s="21" t="n">
        <f aca="false">IF(K13="",0,IF(COUNTIF($F$5:$M$34,K13)&gt;1,1,0))</f>
        <v>0</v>
      </c>
      <c r="BJ13" s="21" t="n">
        <f aca="false">IF(L13="",0,IF(COUNTIF($F$5:$M$34,L13)&gt;1,1,0))</f>
        <v>0</v>
      </c>
      <c r="BK13" s="21" t="n">
        <f aca="false">IF(M13="",0,IF(COUNTIF($F$5:$M$34,M13)&gt;1,1,0))</f>
        <v>0</v>
      </c>
      <c r="BL13" s="0" t="str">
        <f aca="false">IF($N13&gt;$E13,"Te vol. ","")&amp;IF(SUM(AN13:AU13)&gt;0,"Speler kan niet op dit moment. ","")&amp;IF(SUM(AV13:BC13)&gt;0,"Buddy zit in andere groep. ","")&amp;IF(SUM(BD13:BK13)&gt;0,"Speler staat ook in andere groep. ","")&amp;IF(AND(COUNT(P13:W13)&gt;1,MAX(P13:W13)-MIN(P13:W13)&gt;Instellingen!$D$5),"Niveauverschil te groot. ","")&amp;IF((COUNTIF(X13:AE13,"Rood")&gt;0)+(COUNTIF(X13:AE13,"Oranje")&gt;0)+(COUNTIF(X13:AE13,"Groen")&gt;0)&gt;1,"Jeugdkleuren gemengd. ","")&amp;IF(AND(COUNTIF(AF13:AM13,"Jeugd")&gt;0,COUNTIF(AF13:AM13,"Volwassen")&gt;0),"Jeugd en volwassenen gemengd. ","")&amp;IF(AND($C13&lt;&gt;"",$B13&lt;&gt;"",COUNTIFS($B$5:$B$34,$B13,$C$5:$C$34,$C13)&gt;1),"Trainer staat dubbel. ","")&amp;IF(AND($C13&lt;&gt;"",$B13&lt;&gt;"",IFERROR(INDEX(Trainers!$B$5:$K$14,MATCH($C13,Trainers!$A$5:$A$14,0),MATCH($B13,Instellingen!$A$5:$A$14,0))&lt;&gt;"x",TRUE())),"Trainer kan niet. ","")&amp;IF(AND($B13&lt;&gt;"",IFERROR(SUMIF($B$5:$B$34,$B13,$D$5:$D$34)&gt;INDEX(Instellingen!$B$5:$B$14,MATCH($B13,Instellingen!$A$5:$A$14,0)),FALSE())),"Te weinig banen op dit tijdslot. ","")&amp;IF(AND($N13&gt;0,$B13=""),"Kies een tijdslot. ","")</f>
        <v/>
      </c>
    </row>
    <row r="14" customFormat="false" ht="15" hidden="false" customHeight="false" outlineLevel="0" collapsed="false">
      <c r="A14" s="15" t="s">
        <v>142</v>
      </c>
      <c r="B14" s="15"/>
      <c r="C14" s="17"/>
      <c r="D14" s="15"/>
      <c r="E14" s="15"/>
      <c r="F14" s="17"/>
      <c r="G14" s="17"/>
      <c r="H14" s="17"/>
      <c r="I14" s="17"/>
      <c r="J14" s="17"/>
      <c r="K14" s="17"/>
      <c r="L14" s="17"/>
      <c r="M14" s="17"/>
      <c r="N14" s="18" t="n">
        <f aca="false">COUNTA($F14:$M14)</f>
        <v>0</v>
      </c>
      <c r="O14" s="20" t="str">
        <f aca="false">IF(AND($N14=0,$C14=""),"",IF(BL14="","✓ Klopt","⚠ "&amp;TRIM(BL14)))</f>
        <v/>
      </c>
      <c r="P14" s="0" t="str">
        <f aca="false">IF(F14="","",IFERROR(IF(INDEX(Spelers!$C$5:$C$64,MATCH(F14,Spelers!$A$5:$A$64,0))="","",INDEX(Spelers!$C$5:$C$64,MATCH(F14,Spelers!$A$5:$A$64,0))),""))</f>
        <v/>
      </c>
      <c r="Q14" s="0" t="str">
        <f aca="false">IF(G14="","",IFERROR(IF(INDEX(Spelers!$C$5:$C$64,MATCH(G14,Spelers!$A$5:$A$64,0))="","",INDEX(Spelers!$C$5:$C$64,MATCH(G14,Spelers!$A$5:$A$64,0))),""))</f>
        <v/>
      </c>
      <c r="R14" s="0" t="str">
        <f aca="false">IF(H14="","",IFERROR(IF(INDEX(Spelers!$C$5:$C$64,MATCH(H14,Spelers!$A$5:$A$64,0))="","",INDEX(Spelers!$C$5:$C$64,MATCH(H14,Spelers!$A$5:$A$64,0))),""))</f>
        <v/>
      </c>
      <c r="S14" s="0" t="str">
        <f aca="false">IF(I14="","",IFERROR(IF(INDEX(Spelers!$C$5:$C$64,MATCH(I14,Spelers!$A$5:$A$64,0))="","",INDEX(Spelers!$C$5:$C$64,MATCH(I14,Spelers!$A$5:$A$64,0))),""))</f>
        <v/>
      </c>
      <c r="T14" s="0" t="str">
        <f aca="false">IF(J14="","",IFERROR(IF(INDEX(Spelers!$C$5:$C$64,MATCH(J14,Spelers!$A$5:$A$64,0))="","",INDEX(Spelers!$C$5:$C$64,MATCH(J14,Spelers!$A$5:$A$64,0))),""))</f>
        <v/>
      </c>
      <c r="U14" s="0" t="str">
        <f aca="false">IF(K14="","",IFERROR(IF(INDEX(Spelers!$C$5:$C$64,MATCH(K14,Spelers!$A$5:$A$64,0))="","",INDEX(Spelers!$C$5:$C$64,MATCH(K14,Spelers!$A$5:$A$64,0))),""))</f>
        <v/>
      </c>
      <c r="V14" s="0" t="str">
        <f aca="false">IF(L14="","",IFERROR(IF(INDEX(Spelers!$C$5:$C$64,MATCH(L14,Spelers!$A$5:$A$64,0))="","",INDEX(Spelers!$C$5:$C$64,MATCH(L14,Spelers!$A$5:$A$64,0))),""))</f>
        <v/>
      </c>
      <c r="W14" s="0" t="str">
        <f aca="false">IF(M14="","",IFERROR(IF(INDEX(Spelers!$C$5:$C$64,MATCH(M14,Spelers!$A$5:$A$64,0))="","",INDEX(Spelers!$C$5:$C$64,MATCH(M14,Spelers!$A$5:$A$64,0))),""))</f>
        <v/>
      </c>
      <c r="X14" s="0" t="str">
        <f aca="false">IF(F14="","",IFERROR(INDEX(Spelers!$D$5:$D$64,MATCH(F14,Spelers!$A$5:$A$64,0))&amp;"",""))</f>
        <v/>
      </c>
      <c r="Y14" s="0" t="str">
        <f aca="false">IF(G14="","",IFERROR(INDEX(Spelers!$D$5:$D$64,MATCH(G14,Spelers!$A$5:$A$64,0))&amp;"",""))</f>
        <v/>
      </c>
      <c r="Z14" s="0" t="str">
        <f aca="false">IF(H14="","",IFERROR(INDEX(Spelers!$D$5:$D$64,MATCH(H14,Spelers!$A$5:$A$64,0))&amp;"",""))</f>
        <v/>
      </c>
      <c r="AA14" s="0" t="str">
        <f aca="false">IF(I14="","",IFERROR(INDEX(Spelers!$D$5:$D$64,MATCH(I14,Spelers!$A$5:$A$64,0))&amp;"",""))</f>
        <v/>
      </c>
      <c r="AB14" s="0" t="str">
        <f aca="false">IF(J14="","",IFERROR(INDEX(Spelers!$D$5:$D$64,MATCH(J14,Spelers!$A$5:$A$64,0))&amp;"",""))</f>
        <v/>
      </c>
      <c r="AC14" s="0" t="str">
        <f aca="false">IF(K14="","",IFERROR(INDEX(Spelers!$D$5:$D$64,MATCH(K14,Spelers!$A$5:$A$64,0))&amp;"",""))</f>
        <v/>
      </c>
      <c r="AD14" s="0" t="str">
        <f aca="false">IF(L14="","",IFERROR(INDEX(Spelers!$D$5:$D$64,MATCH(L14,Spelers!$A$5:$A$64,0))&amp;"",""))</f>
        <v/>
      </c>
      <c r="AE14" s="0" t="str">
        <f aca="false">IF(M14="","",IFERROR(INDEX(Spelers!$D$5:$D$64,MATCH(M14,Spelers!$A$5:$A$64,0))&amp;"",""))</f>
        <v/>
      </c>
      <c r="AF14" s="0" t="str">
        <f aca="false">IF(F14="","",IFERROR(INDEX(Spelers!$B$5:$B$64,MATCH(F14,Spelers!$A$5:$A$64,0))&amp;"",""))</f>
        <v/>
      </c>
      <c r="AG14" s="0" t="str">
        <f aca="false">IF(G14="","",IFERROR(INDEX(Spelers!$B$5:$B$64,MATCH(G14,Spelers!$A$5:$A$64,0))&amp;"",""))</f>
        <v/>
      </c>
      <c r="AH14" s="0" t="str">
        <f aca="false">IF(H14="","",IFERROR(INDEX(Spelers!$B$5:$B$64,MATCH(H14,Spelers!$A$5:$A$64,0))&amp;"",""))</f>
        <v/>
      </c>
      <c r="AI14" s="0" t="str">
        <f aca="false">IF(I14="","",IFERROR(INDEX(Spelers!$B$5:$B$64,MATCH(I14,Spelers!$A$5:$A$64,0))&amp;"",""))</f>
        <v/>
      </c>
      <c r="AJ14" s="0" t="str">
        <f aca="false">IF(J14="","",IFERROR(INDEX(Spelers!$B$5:$B$64,MATCH(J14,Spelers!$A$5:$A$64,0))&amp;"",""))</f>
        <v/>
      </c>
      <c r="AK14" s="0" t="str">
        <f aca="false">IF(K14="","",IFERROR(INDEX(Spelers!$B$5:$B$64,MATCH(K14,Spelers!$A$5:$A$64,0))&amp;"",""))</f>
        <v/>
      </c>
      <c r="AL14" s="0" t="str">
        <f aca="false">IF(L14="","",IFERROR(INDEX(Spelers!$B$5:$B$64,MATCH(L14,Spelers!$A$5:$A$64,0))&amp;"",""))</f>
        <v/>
      </c>
      <c r="AM14" s="0" t="str">
        <f aca="false">IF(M14="","",IFERROR(INDEX(Spelers!$B$5:$B$64,MATCH(M14,Spelers!$A$5:$A$64,0))&amp;"",""))</f>
        <v/>
      </c>
      <c r="AN14" s="21" t="n">
        <f aca="false">IF(OR(F14="",$B14=""),0,IFERROR(IF(INDEX(Spelers!$G$5:$P$64,MATCH(F14,Spelers!$A$5:$A$64,0),MATCH($B14,Instellingen!$A$5:$A$14,0))="x",0,1),1))</f>
        <v>0</v>
      </c>
      <c r="AO14" s="21" t="n">
        <f aca="false">IF(OR(G14="",$B14=""),0,IFERROR(IF(INDEX(Spelers!$G$5:$P$64,MATCH(G14,Spelers!$A$5:$A$64,0),MATCH($B14,Instellingen!$A$5:$A$14,0))="x",0,1),1))</f>
        <v>0</v>
      </c>
      <c r="AP14" s="21" t="n">
        <f aca="false">IF(OR(H14="",$B14=""),0,IFERROR(IF(INDEX(Spelers!$G$5:$P$64,MATCH(H14,Spelers!$A$5:$A$64,0),MATCH($B14,Instellingen!$A$5:$A$14,0))="x",0,1),1))</f>
        <v>0</v>
      </c>
      <c r="AQ14" s="21" t="n">
        <f aca="false">IF(OR(I14="",$B14=""),0,IFERROR(IF(INDEX(Spelers!$G$5:$P$64,MATCH(I14,Spelers!$A$5:$A$64,0),MATCH($B14,Instellingen!$A$5:$A$14,0))="x",0,1),1))</f>
        <v>0</v>
      </c>
      <c r="AR14" s="21" t="n">
        <f aca="false">IF(OR(J14="",$B14=""),0,IFERROR(IF(INDEX(Spelers!$G$5:$P$64,MATCH(J14,Spelers!$A$5:$A$64,0),MATCH($B14,Instellingen!$A$5:$A$14,0))="x",0,1),1))</f>
        <v>0</v>
      </c>
      <c r="AS14" s="21" t="n">
        <f aca="false">IF(OR(K14="",$B14=""),0,IFERROR(IF(INDEX(Spelers!$G$5:$P$64,MATCH(K14,Spelers!$A$5:$A$64,0),MATCH($B14,Instellingen!$A$5:$A$14,0))="x",0,1),1))</f>
        <v>0</v>
      </c>
      <c r="AT14" s="21" t="n">
        <f aca="false">IF(OR(L14="",$B14=""),0,IFERROR(IF(INDEX(Spelers!$G$5:$P$64,MATCH(L14,Spelers!$A$5:$A$64,0),MATCH($B14,Instellingen!$A$5:$A$14,0))="x",0,1),1))</f>
        <v>0</v>
      </c>
      <c r="AU14" s="21" t="n">
        <f aca="false">IF(OR(M14="",$B14=""),0,IFERROR(IF(INDEX(Spelers!$G$5:$P$64,MATCH(M14,Spelers!$A$5:$A$64,0),MATCH($B14,Instellingen!$A$5:$A$14,0))="x",0,1),1))</f>
        <v>0</v>
      </c>
      <c r="AV14" s="21" t="n">
        <f aca="false">IF(F14="",0,IFERROR(IF(INDEX(Spelers!$E$5:$E$64,MATCH(F14,Spelers!$A$5:$A$64,0))="",0,IF(COUNTIF($F14:$M14,INDEX(Spelers!$E$5:$E$64,MATCH(F14,Spelers!$A$5:$A$64,0)))=0,1,0)),0))</f>
        <v>0</v>
      </c>
      <c r="AW14" s="21" t="n">
        <f aca="false">IF(G14="",0,IFERROR(IF(INDEX(Spelers!$E$5:$E$64,MATCH(G14,Spelers!$A$5:$A$64,0))="",0,IF(COUNTIF($F14:$M14,INDEX(Spelers!$E$5:$E$64,MATCH(G14,Spelers!$A$5:$A$64,0)))=0,1,0)),0))</f>
        <v>0</v>
      </c>
      <c r="AX14" s="21" t="n">
        <f aca="false">IF(H14="",0,IFERROR(IF(INDEX(Spelers!$E$5:$E$64,MATCH(H14,Spelers!$A$5:$A$64,0))="",0,IF(COUNTIF($F14:$M14,INDEX(Spelers!$E$5:$E$64,MATCH(H14,Spelers!$A$5:$A$64,0)))=0,1,0)),0))</f>
        <v>0</v>
      </c>
      <c r="AY14" s="21" t="n">
        <f aca="false">IF(I14="",0,IFERROR(IF(INDEX(Spelers!$E$5:$E$64,MATCH(I14,Spelers!$A$5:$A$64,0))="",0,IF(COUNTIF($F14:$M14,INDEX(Spelers!$E$5:$E$64,MATCH(I14,Spelers!$A$5:$A$64,0)))=0,1,0)),0))</f>
        <v>0</v>
      </c>
      <c r="AZ14" s="21" t="n">
        <f aca="false">IF(J14="",0,IFERROR(IF(INDEX(Spelers!$E$5:$E$64,MATCH(J14,Spelers!$A$5:$A$64,0))="",0,IF(COUNTIF($F14:$M14,INDEX(Spelers!$E$5:$E$64,MATCH(J14,Spelers!$A$5:$A$64,0)))=0,1,0)),0))</f>
        <v>0</v>
      </c>
      <c r="BA14" s="21" t="n">
        <f aca="false">IF(K14="",0,IFERROR(IF(INDEX(Spelers!$E$5:$E$64,MATCH(K14,Spelers!$A$5:$A$64,0))="",0,IF(COUNTIF($F14:$M14,INDEX(Spelers!$E$5:$E$64,MATCH(K14,Spelers!$A$5:$A$64,0)))=0,1,0)),0))</f>
        <v>0</v>
      </c>
      <c r="BB14" s="21" t="n">
        <f aca="false">IF(L14="",0,IFERROR(IF(INDEX(Spelers!$E$5:$E$64,MATCH(L14,Spelers!$A$5:$A$64,0))="",0,IF(COUNTIF($F14:$M14,INDEX(Spelers!$E$5:$E$64,MATCH(L14,Spelers!$A$5:$A$64,0)))=0,1,0)),0))</f>
        <v>0</v>
      </c>
      <c r="BC14" s="21" t="n">
        <f aca="false">IF(M14="",0,IFERROR(IF(INDEX(Spelers!$E$5:$E$64,MATCH(M14,Spelers!$A$5:$A$64,0))="",0,IF(COUNTIF($F14:$M14,INDEX(Spelers!$E$5:$E$64,MATCH(M14,Spelers!$A$5:$A$64,0)))=0,1,0)),0))</f>
        <v>0</v>
      </c>
      <c r="BD14" s="21" t="n">
        <f aca="false">IF(F14="",0,IF(COUNTIF($F$5:$M$34,F14)&gt;1,1,0))</f>
        <v>0</v>
      </c>
      <c r="BE14" s="21" t="n">
        <f aca="false">IF(G14="",0,IF(COUNTIF($F$5:$M$34,G14)&gt;1,1,0))</f>
        <v>0</v>
      </c>
      <c r="BF14" s="21" t="n">
        <f aca="false">IF(H14="",0,IF(COUNTIF($F$5:$M$34,H14)&gt;1,1,0))</f>
        <v>0</v>
      </c>
      <c r="BG14" s="21" t="n">
        <f aca="false">IF(I14="",0,IF(COUNTIF($F$5:$M$34,I14)&gt;1,1,0))</f>
        <v>0</v>
      </c>
      <c r="BH14" s="21" t="n">
        <f aca="false">IF(J14="",0,IF(COUNTIF($F$5:$M$34,J14)&gt;1,1,0))</f>
        <v>0</v>
      </c>
      <c r="BI14" s="21" t="n">
        <f aca="false">IF(K14="",0,IF(COUNTIF($F$5:$M$34,K14)&gt;1,1,0))</f>
        <v>0</v>
      </c>
      <c r="BJ14" s="21" t="n">
        <f aca="false">IF(L14="",0,IF(COUNTIF($F$5:$M$34,L14)&gt;1,1,0))</f>
        <v>0</v>
      </c>
      <c r="BK14" s="21" t="n">
        <f aca="false">IF(M14="",0,IF(COUNTIF($F$5:$M$34,M14)&gt;1,1,0))</f>
        <v>0</v>
      </c>
      <c r="BL14" s="0" t="str">
        <f aca="false">IF($N14&gt;$E14,"Te vol. ","")&amp;IF(SUM(AN14:AU14)&gt;0,"Speler kan niet op dit moment. ","")&amp;IF(SUM(AV14:BC14)&gt;0,"Buddy zit in andere groep. ","")&amp;IF(SUM(BD14:BK14)&gt;0,"Speler staat ook in andere groep. ","")&amp;IF(AND(COUNT(P14:W14)&gt;1,MAX(P14:W14)-MIN(P14:W14)&gt;Instellingen!$D$5),"Niveauverschil te groot. ","")&amp;IF((COUNTIF(X14:AE14,"Rood")&gt;0)+(COUNTIF(X14:AE14,"Oranje")&gt;0)+(COUNTIF(X14:AE14,"Groen")&gt;0)&gt;1,"Jeugdkleuren gemengd. ","")&amp;IF(AND(COUNTIF(AF14:AM14,"Jeugd")&gt;0,COUNTIF(AF14:AM14,"Volwassen")&gt;0),"Jeugd en volwassenen gemengd. ","")&amp;IF(AND($C14&lt;&gt;"",$B14&lt;&gt;"",COUNTIFS($B$5:$B$34,$B14,$C$5:$C$34,$C14)&gt;1),"Trainer staat dubbel. ","")&amp;IF(AND($C14&lt;&gt;"",$B14&lt;&gt;"",IFERROR(INDEX(Trainers!$B$5:$K$14,MATCH($C14,Trainers!$A$5:$A$14,0),MATCH($B14,Instellingen!$A$5:$A$14,0))&lt;&gt;"x",TRUE())),"Trainer kan niet. ","")&amp;IF(AND($B14&lt;&gt;"",IFERROR(SUMIF($B$5:$B$34,$B14,$D$5:$D$34)&gt;INDEX(Instellingen!$B$5:$B$14,MATCH($B14,Instellingen!$A$5:$A$14,0)),FALSE())),"Te weinig banen op dit tijdslot. ","")&amp;IF(AND($N14&gt;0,$B14=""),"Kies een tijdslot. ","")</f>
        <v/>
      </c>
    </row>
    <row r="15" customFormat="false" ht="15" hidden="false" customHeight="false" outlineLevel="0" collapsed="false">
      <c r="A15" s="15" t="s">
        <v>143</v>
      </c>
      <c r="B15" s="15"/>
      <c r="C15" s="17"/>
      <c r="D15" s="15"/>
      <c r="E15" s="15"/>
      <c r="F15" s="17"/>
      <c r="G15" s="17"/>
      <c r="H15" s="17"/>
      <c r="I15" s="17"/>
      <c r="J15" s="17"/>
      <c r="K15" s="17"/>
      <c r="L15" s="17"/>
      <c r="M15" s="17"/>
      <c r="N15" s="18" t="n">
        <f aca="false">COUNTA($F15:$M15)</f>
        <v>0</v>
      </c>
      <c r="O15" s="20" t="str">
        <f aca="false">IF(AND($N15=0,$C15=""),"",IF(BL15="","✓ Klopt","⚠ "&amp;TRIM(BL15)))</f>
        <v/>
      </c>
      <c r="P15" s="0" t="str">
        <f aca="false">IF(F15="","",IFERROR(IF(INDEX(Spelers!$C$5:$C$64,MATCH(F15,Spelers!$A$5:$A$64,0))="","",INDEX(Spelers!$C$5:$C$64,MATCH(F15,Spelers!$A$5:$A$64,0))),""))</f>
        <v/>
      </c>
      <c r="Q15" s="0" t="str">
        <f aca="false">IF(G15="","",IFERROR(IF(INDEX(Spelers!$C$5:$C$64,MATCH(G15,Spelers!$A$5:$A$64,0))="","",INDEX(Spelers!$C$5:$C$64,MATCH(G15,Spelers!$A$5:$A$64,0))),""))</f>
        <v/>
      </c>
      <c r="R15" s="0" t="str">
        <f aca="false">IF(H15="","",IFERROR(IF(INDEX(Spelers!$C$5:$C$64,MATCH(H15,Spelers!$A$5:$A$64,0))="","",INDEX(Spelers!$C$5:$C$64,MATCH(H15,Spelers!$A$5:$A$64,0))),""))</f>
        <v/>
      </c>
      <c r="S15" s="0" t="str">
        <f aca="false">IF(I15="","",IFERROR(IF(INDEX(Spelers!$C$5:$C$64,MATCH(I15,Spelers!$A$5:$A$64,0))="","",INDEX(Spelers!$C$5:$C$64,MATCH(I15,Spelers!$A$5:$A$64,0))),""))</f>
        <v/>
      </c>
      <c r="T15" s="0" t="str">
        <f aca="false">IF(J15="","",IFERROR(IF(INDEX(Spelers!$C$5:$C$64,MATCH(J15,Spelers!$A$5:$A$64,0))="","",INDEX(Spelers!$C$5:$C$64,MATCH(J15,Spelers!$A$5:$A$64,0))),""))</f>
        <v/>
      </c>
      <c r="U15" s="0" t="str">
        <f aca="false">IF(K15="","",IFERROR(IF(INDEX(Spelers!$C$5:$C$64,MATCH(K15,Spelers!$A$5:$A$64,0))="","",INDEX(Spelers!$C$5:$C$64,MATCH(K15,Spelers!$A$5:$A$64,0))),""))</f>
        <v/>
      </c>
      <c r="V15" s="0" t="str">
        <f aca="false">IF(L15="","",IFERROR(IF(INDEX(Spelers!$C$5:$C$64,MATCH(L15,Spelers!$A$5:$A$64,0))="","",INDEX(Spelers!$C$5:$C$64,MATCH(L15,Spelers!$A$5:$A$64,0))),""))</f>
        <v/>
      </c>
      <c r="W15" s="0" t="str">
        <f aca="false">IF(M15="","",IFERROR(IF(INDEX(Spelers!$C$5:$C$64,MATCH(M15,Spelers!$A$5:$A$64,0))="","",INDEX(Spelers!$C$5:$C$64,MATCH(M15,Spelers!$A$5:$A$64,0))),""))</f>
        <v/>
      </c>
      <c r="X15" s="0" t="str">
        <f aca="false">IF(F15="","",IFERROR(INDEX(Spelers!$D$5:$D$64,MATCH(F15,Spelers!$A$5:$A$64,0))&amp;"",""))</f>
        <v/>
      </c>
      <c r="Y15" s="0" t="str">
        <f aca="false">IF(G15="","",IFERROR(INDEX(Spelers!$D$5:$D$64,MATCH(G15,Spelers!$A$5:$A$64,0))&amp;"",""))</f>
        <v/>
      </c>
      <c r="Z15" s="0" t="str">
        <f aca="false">IF(H15="","",IFERROR(INDEX(Spelers!$D$5:$D$64,MATCH(H15,Spelers!$A$5:$A$64,0))&amp;"",""))</f>
        <v/>
      </c>
      <c r="AA15" s="0" t="str">
        <f aca="false">IF(I15="","",IFERROR(INDEX(Spelers!$D$5:$D$64,MATCH(I15,Spelers!$A$5:$A$64,0))&amp;"",""))</f>
        <v/>
      </c>
      <c r="AB15" s="0" t="str">
        <f aca="false">IF(J15="","",IFERROR(INDEX(Spelers!$D$5:$D$64,MATCH(J15,Spelers!$A$5:$A$64,0))&amp;"",""))</f>
        <v/>
      </c>
      <c r="AC15" s="0" t="str">
        <f aca="false">IF(K15="","",IFERROR(INDEX(Spelers!$D$5:$D$64,MATCH(K15,Spelers!$A$5:$A$64,0))&amp;"",""))</f>
        <v/>
      </c>
      <c r="AD15" s="0" t="str">
        <f aca="false">IF(L15="","",IFERROR(INDEX(Spelers!$D$5:$D$64,MATCH(L15,Spelers!$A$5:$A$64,0))&amp;"",""))</f>
        <v/>
      </c>
      <c r="AE15" s="0" t="str">
        <f aca="false">IF(M15="","",IFERROR(INDEX(Spelers!$D$5:$D$64,MATCH(M15,Spelers!$A$5:$A$64,0))&amp;"",""))</f>
        <v/>
      </c>
      <c r="AF15" s="0" t="str">
        <f aca="false">IF(F15="","",IFERROR(INDEX(Spelers!$B$5:$B$64,MATCH(F15,Spelers!$A$5:$A$64,0))&amp;"",""))</f>
        <v/>
      </c>
      <c r="AG15" s="0" t="str">
        <f aca="false">IF(G15="","",IFERROR(INDEX(Spelers!$B$5:$B$64,MATCH(G15,Spelers!$A$5:$A$64,0))&amp;"",""))</f>
        <v/>
      </c>
      <c r="AH15" s="0" t="str">
        <f aca="false">IF(H15="","",IFERROR(INDEX(Spelers!$B$5:$B$64,MATCH(H15,Spelers!$A$5:$A$64,0))&amp;"",""))</f>
        <v/>
      </c>
      <c r="AI15" s="0" t="str">
        <f aca="false">IF(I15="","",IFERROR(INDEX(Spelers!$B$5:$B$64,MATCH(I15,Spelers!$A$5:$A$64,0))&amp;"",""))</f>
        <v/>
      </c>
      <c r="AJ15" s="0" t="str">
        <f aca="false">IF(J15="","",IFERROR(INDEX(Spelers!$B$5:$B$64,MATCH(J15,Spelers!$A$5:$A$64,0))&amp;"",""))</f>
        <v/>
      </c>
      <c r="AK15" s="0" t="str">
        <f aca="false">IF(K15="","",IFERROR(INDEX(Spelers!$B$5:$B$64,MATCH(K15,Spelers!$A$5:$A$64,0))&amp;"",""))</f>
        <v/>
      </c>
      <c r="AL15" s="0" t="str">
        <f aca="false">IF(L15="","",IFERROR(INDEX(Spelers!$B$5:$B$64,MATCH(L15,Spelers!$A$5:$A$64,0))&amp;"",""))</f>
        <v/>
      </c>
      <c r="AM15" s="0" t="str">
        <f aca="false">IF(M15="","",IFERROR(INDEX(Spelers!$B$5:$B$64,MATCH(M15,Spelers!$A$5:$A$64,0))&amp;"",""))</f>
        <v/>
      </c>
      <c r="AN15" s="21" t="n">
        <f aca="false">IF(OR(F15="",$B15=""),0,IFERROR(IF(INDEX(Spelers!$G$5:$P$64,MATCH(F15,Spelers!$A$5:$A$64,0),MATCH($B15,Instellingen!$A$5:$A$14,0))="x",0,1),1))</f>
        <v>0</v>
      </c>
      <c r="AO15" s="21" t="n">
        <f aca="false">IF(OR(G15="",$B15=""),0,IFERROR(IF(INDEX(Spelers!$G$5:$P$64,MATCH(G15,Spelers!$A$5:$A$64,0),MATCH($B15,Instellingen!$A$5:$A$14,0))="x",0,1),1))</f>
        <v>0</v>
      </c>
      <c r="AP15" s="21" t="n">
        <f aca="false">IF(OR(H15="",$B15=""),0,IFERROR(IF(INDEX(Spelers!$G$5:$P$64,MATCH(H15,Spelers!$A$5:$A$64,0),MATCH($B15,Instellingen!$A$5:$A$14,0))="x",0,1),1))</f>
        <v>0</v>
      </c>
      <c r="AQ15" s="21" t="n">
        <f aca="false">IF(OR(I15="",$B15=""),0,IFERROR(IF(INDEX(Spelers!$G$5:$P$64,MATCH(I15,Spelers!$A$5:$A$64,0),MATCH($B15,Instellingen!$A$5:$A$14,0))="x",0,1),1))</f>
        <v>0</v>
      </c>
      <c r="AR15" s="21" t="n">
        <f aca="false">IF(OR(J15="",$B15=""),0,IFERROR(IF(INDEX(Spelers!$G$5:$P$64,MATCH(J15,Spelers!$A$5:$A$64,0),MATCH($B15,Instellingen!$A$5:$A$14,0))="x",0,1),1))</f>
        <v>0</v>
      </c>
      <c r="AS15" s="21" t="n">
        <f aca="false">IF(OR(K15="",$B15=""),0,IFERROR(IF(INDEX(Spelers!$G$5:$P$64,MATCH(K15,Spelers!$A$5:$A$64,0),MATCH($B15,Instellingen!$A$5:$A$14,0))="x",0,1),1))</f>
        <v>0</v>
      </c>
      <c r="AT15" s="21" t="n">
        <f aca="false">IF(OR(L15="",$B15=""),0,IFERROR(IF(INDEX(Spelers!$G$5:$P$64,MATCH(L15,Spelers!$A$5:$A$64,0),MATCH($B15,Instellingen!$A$5:$A$14,0))="x",0,1),1))</f>
        <v>0</v>
      </c>
      <c r="AU15" s="21" t="n">
        <f aca="false">IF(OR(M15="",$B15=""),0,IFERROR(IF(INDEX(Spelers!$G$5:$P$64,MATCH(M15,Spelers!$A$5:$A$64,0),MATCH($B15,Instellingen!$A$5:$A$14,0))="x",0,1),1))</f>
        <v>0</v>
      </c>
      <c r="AV15" s="21" t="n">
        <f aca="false">IF(F15="",0,IFERROR(IF(INDEX(Spelers!$E$5:$E$64,MATCH(F15,Spelers!$A$5:$A$64,0))="",0,IF(COUNTIF($F15:$M15,INDEX(Spelers!$E$5:$E$64,MATCH(F15,Spelers!$A$5:$A$64,0)))=0,1,0)),0))</f>
        <v>0</v>
      </c>
      <c r="AW15" s="21" t="n">
        <f aca="false">IF(G15="",0,IFERROR(IF(INDEX(Spelers!$E$5:$E$64,MATCH(G15,Spelers!$A$5:$A$64,0))="",0,IF(COUNTIF($F15:$M15,INDEX(Spelers!$E$5:$E$64,MATCH(G15,Spelers!$A$5:$A$64,0)))=0,1,0)),0))</f>
        <v>0</v>
      </c>
      <c r="AX15" s="21" t="n">
        <f aca="false">IF(H15="",0,IFERROR(IF(INDEX(Spelers!$E$5:$E$64,MATCH(H15,Spelers!$A$5:$A$64,0))="",0,IF(COUNTIF($F15:$M15,INDEX(Spelers!$E$5:$E$64,MATCH(H15,Spelers!$A$5:$A$64,0)))=0,1,0)),0))</f>
        <v>0</v>
      </c>
      <c r="AY15" s="21" t="n">
        <f aca="false">IF(I15="",0,IFERROR(IF(INDEX(Spelers!$E$5:$E$64,MATCH(I15,Spelers!$A$5:$A$64,0))="",0,IF(COUNTIF($F15:$M15,INDEX(Spelers!$E$5:$E$64,MATCH(I15,Spelers!$A$5:$A$64,0)))=0,1,0)),0))</f>
        <v>0</v>
      </c>
      <c r="AZ15" s="21" t="n">
        <f aca="false">IF(J15="",0,IFERROR(IF(INDEX(Spelers!$E$5:$E$64,MATCH(J15,Spelers!$A$5:$A$64,0))="",0,IF(COUNTIF($F15:$M15,INDEX(Spelers!$E$5:$E$64,MATCH(J15,Spelers!$A$5:$A$64,0)))=0,1,0)),0))</f>
        <v>0</v>
      </c>
      <c r="BA15" s="21" t="n">
        <f aca="false">IF(K15="",0,IFERROR(IF(INDEX(Spelers!$E$5:$E$64,MATCH(K15,Spelers!$A$5:$A$64,0))="",0,IF(COUNTIF($F15:$M15,INDEX(Spelers!$E$5:$E$64,MATCH(K15,Spelers!$A$5:$A$64,0)))=0,1,0)),0))</f>
        <v>0</v>
      </c>
      <c r="BB15" s="21" t="n">
        <f aca="false">IF(L15="",0,IFERROR(IF(INDEX(Spelers!$E$5:$E$64,MATCH(L15,Spelers!$A$5:$A$64,0))="",0,IF(COUNTIF($F15:$M15,INDEX(Spelers!$E$5:$E$64,MATCH(L15,Spelers!$A$5:$A$64,0)))=0,1,0)),0))</f>
        <v>0</v>
      </c>
      <c r="BC15" s="21" t="n">
        <f aca="false">IF(M15="",0,IFERROR(IF(INDEX(Spelers!$E$5:$E$64,MATCH(M15,Spelers!$A$5:$A$64,0))="",0,IF(COUNTIF($F15:$M15,INDEX(Spelers!$E$5:$E$64,MATCH(M15,Spelers!$A$5:$A$64,0)))=0,1,0)),0))</f>
        <v>0</v>
      </c>
      <c r="BD15" s="21" t="n">
        <f aca="false">IF(F15="",0,IF(COUNTIF($F$5:$M$34,F15)&gt;1,1,0))</f>
        <v>0</v>
      </c>
      <c r="BE15" s="21" t="n">
        <f aca="false">IF(G15="",0,IF(COUNTIF($F$5:$M$34,G15)&gt;1,1,0))</f>
        <v>0</v>
      </c>
      <c r="BF15" s="21" t="n">
        <f aca="false">IF(H15="",0,IF(COUNTIF($F$5:$M$34,H15)&gt;1,1,0))</f>
        <v>0</v>
      </c>
      <c r="BG15" s="21" t="n">
        <f aca="false">IF(I15="",0,IF(COUNTIF($F$5:$M$34,I15)&gt;1,1,0))</f>
        <v>0</v>
      </c>
      <c r="BH15" s="21" t="n">
        <f aca="false">IF(J15="",0,IF(COUNTIF($F$5:$M$34,J15)&gt;1,1,0))</f>
        <v>0</v>
      </c>
      <c r="BI15" s="21" t="n">
        <f aca="false">IF(K15="",0,IF(COUNTIF($F$5:$M$34,K15)&gt;1,1,0))</f>
        <v>0</v>
      </c>
      <c r="BJ15" s="21" t="n">
        <f aca="false">IF(L15="",0,IF(COUNTIF($F$5:$M$34,L15)&gt;1,1,0))</f>
        <v>0</v>
      </c>
      <c r="BK15" s="21" t="n">
        <f aca="false">IF(M15="",0,IF(COUNTIF($F$5:$M$34,M15)&gt;1,1,0))</f>
        <v>0</v>
      </c>
      <c r="BL15" s="0" t="str">
        <f aca="false">IF($N15&gt;$E15,"Te vol. ","")&amp;IF(SUM(AN15:AU15)&gt;0,"Speler kan niet op dit moment. ","")&amp;IF(SUM(AV15:BC15)&gt;0,"Buddy zit in andere groep. ","")&amp;IF(SUM(BD15:BK15)&gt;0,"Speler staat ook in andere groep. ","")&amp;IF(AND(COUNT(P15:W15)&gt;1,MAX(P15:W15)-MIN(P15:W15)&gt;Instellingen!$D$5),"Niveauverschil te groot. ","")&amp;IF((COUNTIF(X15:AE15,"Rood")&gt;0)+(COUNTIF(X15:AE15,"Oranje")&gt;0)+(COUNTIF(X15:AE15,"Groen")&gt;0)&gt;1,"Jeugdkleuren gemengd. ","")&amp;IF(AND(COUNTIF(AF15:AM15,"Jeugd")&gt;0,COUNTIF(AF15:AM15,"Volwassen")&gt;0),"Jeugd en volwassenen gemengd. ","")&amp;IF(AND($C15&lt;&gt;"",$B15&lt;&gt;"",COUNTIFS($B$5:$B$34,$B15,$C$5:$C$34,$C15)&gt;1),"Trainer staat dubbel. ","")&amp;IF(AND($C15&lt;&gt;"",$B15&lt;&gt;"",IFERROR(INDEX(Trainers!$B$5:$K$14,MATCH($C15,Trainers!$A$5:$A$14,0),MATCH($B15,Instellingen!$A$5:$A$14,0))&lt;&gt;"x",TRUE())),"Trainer kan niet. ","")&amp;IF(AND($B15&lt;&gt;"",IFERROR(SUMIF($B$5:$B$34,$B15,$D$5:$D$34)&gt;INDEX(Instellingen!$B$5:$B$14,MATCH($B15,Instellingen!$A$5:$A$14,0)),FALSE())),"Te weinig banen op dit tijdslot. ","")&amp;IF(AND($N15&gt;0,$B15=""),"Kies een tijdslot. ","")</f>
        <v/>
      </c>
    </row>
    <row r="16" customFormat="false" ht="15" hidden="false" customHeight="false" outlineLevel="0" collapsed="false">
      <c r="A16" s="15" t="s">
        <v>144</v>
      </c>
      <c r="B16" s="15"/>
      <c r="C16" s="17"/>
      <c r="D16" s="15"/>
      <c r="E16" s="15"/>
      <c r="F16" s="17"/>
      <c r="G16" s="17"/>
      <c r="H16" s="17"/>
      <c r="I16" s="17"/>
      <c r="J16" s="17"/>
      <c r="K16" s="17"/>
      <c r="L16" s="17"/>
      <c r="M16" s="17"/>
      <c r="N16" s="18" t="n">
        <f aca="false">COUNTA($F16:$M16)</f>
        <v>0</v>
      </c>
      <c r="O16" s="20" t="str">
        <f aca="false">IF(AND($N16=0,$C16=""),"",IF(BL16="","✓ Klopt","⚠ "&amp;TRIM(BL16)))</f>
        <v/>
      </c>
      <c r="P16" s="0" t="str">
        <f aca="false">IF(F16="","",IFERROR(IF(INDEX(Spelers!$C$5:$C$64,MATCH(F16,Spelers!$A$5:$A$64,0))="","",INDEX(Spelers!$C$5:$C$64,MATCH(F16,Spelers!$A$5:$A$64,0))),""))</f>
        <v/>
      </c>
      <c r="Q16" s="0" t="str">
        <f aca="false">IF(G16="","",IFERROR(IF(INDEX(Spelers!$C$5:$C$64,MATCH(G16,Spelers!$A$5:$A$64,0))="","",INDEX(Spelers!$C$5:$C$64,MATCH(G16,Spelers!$A$5:$A$64,0))),""))</f>
        <v/>
      </c>
      <c r="R16" s="0" t="str">
        <f aca="false">IF(H16="","",IFERROR(IF(INDEX(Spelers!$C$5:$C$64,MATCH(H16,Spelers!$A$5:$A$64,0))="","",INDEX(Spelers!$C$5:$C$64,MATCH(H16,Spelers!$A$5:$A$64,0))),""))</f>
        <v/>
      </c>
      <c r="S16" s="0" t="str">
        <f aca="false">IF(I16="","",IFERROR(IF(INDEX(Spelers!$C$5:$C$64,MATCH(I16,Spelers!$A$5:$A$64,0))="","",INDEX(Spelers!$C$5:$C$64,MATCH(I16,Spelers!$A$5:$A$64,0))),""))</f>
        <v/>
      </c>
      <c r="T16" s="0" t="str">
        <f aca="false">IF(J16="","",IFERROR(IF(INDEX(Spelers!$C$5:$C$64,MATCH(J16,Spelers!$A$5:$A$64,0))="","",INDEX(Spelers!$C$5:$C$64,MATCH(J16,Spelers!$A$5:$A$64,0))),""))</f>
        <v/>
      </c>
      <c r="U16" s="0" t="str">
        <f aca="false">IF(K16="","",IFERROR(IF(INDEX(Spelers!$C$5:$C$64,MATCH(K16,Spelers!$A$5:$A$64,0))="","",INDEX(Spelers!$C$5:$C$64,MATCH(K16,Spelers!$A$5:$A$64,0))),""))</f>
        <v/>
      </c>
      <c r="V16" s="0" t="str">
        <f aca="false">IF(L16="","",IFERROR(IF(INDEX(Spelers!$C$5:$C$64,MATCH(L16,Spelers!$A$5:$A$64,0))="","",INDEX(Spelers!$C$5:$C$64,MATCH(L16,Spelers!$A$5:$A$64,0))),""))</f>
        <v/>
      </c>
      <c r="W16" s="0" t="str">
        <f aca="false">IF(M16="","",IFERROR(IF(INDEX(Spelers!$C$5:$C$64,MATCH(M16,Spelers!$A$5:$A$64,0))="","",INDEX(Spelers!$C$5:$C$64,MATCH(M16,Spelers!$A$5:$A$64,0))),""))</f>
        <v/>
      </c>
      <c r="X16" s="0" t="str">
        <f aca="false">IF(F16="","",IFERROR(INDEX(Spelers!$D$5:$D$64,MATCH(F16,Spelers!$A$5:$A$64,0))&amp;"",""))</f>
        <v/>
      </c>
      <c r="Y16" s="0" t="str">
        <f aca="false">IF(G16="","",IFERROR(INDEX(Spelers!$D$5:$D$64,MATCH(G16,Spelers!$A$5:$A$64,0))&amp;"",""))</f>
        <v/>
      </c>
      <c r="Z16" s="0" t="str">
        <f aca="false">IF(H16="","",IFERROR(INDEX(Spelers!$D$5:$D$64,MATCH(H16,Spelers!$A$5:$A$64,0))&amp;"",""))</f>
        <v/>
      </c>
      <c r="AA16" s="0" t="str">
        <f aca="false">IF(I16="","",IFERROR(INDEX(Spelers!$D$5:$D$64,MATCH(I16,Spelers!$A$5:$A$64,0))&amp;"",""))</f>
        <v/>
      </c>
      <c r="AB16" s="0" t="str">
        <f aca="false">IF(J16="","",IFERROR(INDEX(Spelers!$D$5:$D$64,MATCH(J16,Spelers!$A$5:$A$64,0))&amp;"",""))</f>
        <v/>
      </c>
      <c r="AC16" s="0" t="str">
        <f aca="false">IF(K16="","",IFERROR(INDEX(Spelers!$D$5:$D$64,MATCH(K16,Spelers!$A$5:$A$64,0))&amp;"",""))</f>
        <v/>
      </c>
      <c r="AD16" s="0" t="str">
        <f aca="false">IF(L16="","",IFERROR(INDEX(Spelers!$D$5:$D$64,MATCH(L16,Spelers!$A$5:$A$64,0))&amp;"",""))</f>
        <v/>
      </c>
      <c r="AE16" s="0" t="str">
        <f aca="false">IF(M16="","",IFERROR(INDEX(Spelers!$D$5:$D$64,MATCH(M16,Spelers!$A$5:$A$64,0))&amp;"",""))</f>
        <v/>
      </c>
      <c r="AF16" s="0" t="str">
        <f aca="false">IF(F16="","",IFERROR(INDEX(Spelers!$B$5:$B$64,MATCH(F16,Spelers!$A$5:$A$64,0))&amp;"",""))</f>
        <v/>
      </c>
      <c r="AG16" s="0" t="str">
        <f aca="false">IF(G16="","",IFERROR(INDEX(Spelers!$B$5:$B$64,MATCH(G16,Spelers!$A$5:$A$64,0))&amp;"",""))</f>
        <v/>
      </c>
      <c r="AH16" s="0" t="str">
        <f aca="false">IF(H16="","",IFERROR(INDEX(Spelers!$B$5:$B$64,MATCH(H16,Spelers!$A$5:$A$64,0))&amp;"",""))</f>
        <v/>
      </c>
      <c r="AI16" s="0" t="str">
        <f aca="false">IF(I16="","",IFERROR(INDEX(Spelers!$B$5:$B$64,MATCH(I16,Spelers!$A$5:$A$64,0))&amp;"",""))</f>
        <v/>
      </c>
      <c r="AJ16" s="0" t="str">
        <f aca="false">IF(J16="","",IFERROR(INDEX(Spelers!$B$5:$B$64,MATCH(J16,Spelers!$A$5:$A$64,0))&amp;"",""))</f>
        <v/>
      </c>
      <c r="AK16" s="0" t="str">
        <f aca="false">IF(K16="","",IFERROR(INDEX(Spelers!$B$5:$B$64,MATCH(K16,Spelers!$A$5:$A$64,0))&amp;"",""))</f>
        <v/>
      </c>
      <c r="AL16" s="0" t="str">
        <f aca="false">IF(L16="","",IFERROR(INDEX(Spelers!$B$5:$B$64,MATCH(L16,Spelers!$A$5:$A$64,0))&amp;"",""))</f>
        <v/>
      </c>
      <c r="AM16" s="0" t="str">
        <f aca="false">IF(M16="","",IFERROR(INDEX(Spelers!$B$5:$B$64,MATCH(M16,Spelers!$A$5:$A$64,0))&amp;"",""))</f>
        <v/>
      </c>
      <c r="AN16" s="21" t="n">
        <f aca="false">IF(OR(F16="",$B16=""),0,IFERROR(IF(INDEX(Spelers!$G$5:$P$64,MATCH(F16,Spelers!$A$5:$A$64,0),MATCH($B16,Instellingen!$A$5:$A$14,0))="x",0,1),1))</f>
        <v>0</v>
      </c>
      <c r="AO16" s="21" t="n">
        <f aca="false">IF(OR(G16="",$B16=""),0,IFERROR(IF(INDEX(Spelers!$G$5:$P$64,MATCH(G16,Spelers!$A$5:$A$64,0),MATCH($B16,Instellingen!$A$5:$A$14,0))="x",0,1),1))</f>
        <v>0</v>
      </c>
      <c r="AP16" s="21" t="n">
        <f aca="false">IF(OR(H16="",$B16=""),0,IFERROR(IF(INDEX(Spelers!$G$5:$P$64,MATCH(H16,Spelers!$A$5:$A$64,0),MATCH($B16,Instellingen!$A$5:$A$14,0))="x",0,1),1))</f>
        <v>0</v>
      </c>
      <c r="AQ16" s="21" t="n">
        <f aca="false">IF(OR(I16="",$B16=""),0,IFERROR(IF(INDEX(Spelers!$G$5:$P$64,MATCH(I16,Spelers!$A$5:$A$64,0),MATCH($B16,Instellingen!$A$5:$A$14,0))="x",0,1),1))</f>
        <v>0</v>
      </c>
      <c r="AR16" s="21" t="n">
        <f aca="false">IF(OR(J16="",$B16=""),0,IFERROR(IF(INDEX(Spelers!$G$5:$P$64,MATCH(J16,Spelers!$A$5:$A$64,0),MATCH($B16,Instellingen!$A$5:$A$14,0))="x",0,1),1))</f>
        <v>0</v>
      </c>
      <c r="AS16" s="21" t="n">
        <f aca="false">IF(OR(K16="",$B16=""),0,IFERROR(IF(INDEX(Spelers!$G$5:$P$64,MATCH(K16,Spelers!$A$5:$A$64,0),MATCH($B16,Instellingen!$A$5:$A$14,0))="x",0,1),1))</f>
        <v>0</v>
      </c>
      <c r="AT16" s="21" t="n">
        <f aca="false">IF(OR(L16="",$B16=""),0,IFERROR(IF(INDEX(Spelers!$G$5:$P$64,MATCH(L16,Spelers!$A$5:$A$64,0),MATCH($B16,Instellingen!$A$5:$A$14,0))="x",0,1),1))</f>
        <v>0</v>
      </c>
      <c r="AU16" s="21" t="n">
        <f aca="false">IF(OR(M16="",$B16=""),0,IFERROR(IF(INDEX(Spelers!$G$5:$P$64,MATCH(M16,Spelers!$A$5:$A$64,0),MATCH($B16,Instellingen!$A$5:$A$14,0))="x",0,1),1))</f>
        <v>0</v>
      </c>
      <c r="AV16" s="21" t="n">
        <f aca="false">IF(F16="",0,IFERROR(IF(INDEX(Spelers!$E$5:$E$64,MATCH(F16,Spelers!$A$5:$A$64,0))="",0,IF(COUNTIF($F16:$M16,INDEX(Spelers!$E$5:$E$64,MATCH(F16,Spelers!$A$5:$A$64,0)))=0,1,0)),0))</f>
        <v>0</v>
      </c>
      <c r="AW16" s="21" t="n">
        <f aca="false">IF(G16="",0,IFERROR(IF(INDEX(Spelers!$E$5:$E$64,MATCH(G16,Spelers!$A$5:$A$64,0))="",0,IF(COUNTIF($F16:$M16,INDEX(Spelers!$E$5:$E$64,MATCH(G16,Spelers!$A$5:$A$64,0)))=0,1,0)),0))</f>
        <v>0</v>
      </c>
      <c r="AX16" s="21" t="n">
        <f aca="false">IF(H16="",0,IFERROR(IF(INDEX(Spelers!$E$5:$E$64,MATCH(H16,Spelers!$A$5:$A$64,0))="",0,IF(COUNTIF($F16:$M16,INDEX(Spelers!$E$5:$E$64,MATCH(H16,Spelers!$A$5:$A$64,0)))=0,1,0)),0))</f>
        <v>0</v>
      </c>
      <c r="AY16" s="21" t="n">
        <f aca="false">IF(I16="",0,IFERROR(IF(INDEX(Spelers!$E$5:$E$64,MATCH(I16,Spelers!$A$5:$A$64,0))="",0,IF(COUNTIF($F16:$M16,INDEX(Spelers!$E$5:$E$64,MATCH(I16,Spelers!$A$5:$A$64,0)))=0,1,0)),0))</f>
        <v>0</v>
      </c>
      <c r="AZ16" s="21" t="n">
        <f aca="false">IF(J16="",0,IFERROR(IF(INDEX(Spelers!$E$5:$E$64,MATCH(J16,Spelers!$A$5:$A$64,0))="",0,IF(COUNTIF($F16:$M16,INDEX(Spelers!$E$5:$E$64,MATCH(J16,Spelers!$A$5:$A$64,0)))=0,1,0)),0))</f>
        <v>0</v>
      </c>
      <c r="BA16" s="21" t="n">
        <f aca="false">IF(K16="",0,IFERROR(IF(INDEX(Spelers!$E$5:$E$64,MATCH(K16,Spelers!$A$5:$A$64,0))="",0,IF(COUNTIF($F16:$M16,INDEX(Spelers!$E$5:$E$64,MATCH(K16,Spelers!$A$5:$A$64,0)))=0,1,0)),0))</f>
        <v>0</v>
      </c>
      <c r="BB16" s="21" t="n">
        <f aca="false">IF(L16="",0,IFERROR(IF(INDEX(Spelers!$E$5:$E$64,MATCH(L16,Spelers!$A$5:$A$64,0))="",0,IF(COUNTIF($F16:$M16,INDEX(Spelers!$E$5:$E$64,MATCH(L16,Spelers!$A$5:$A$64,0)))=0,1,0)),0))</f>
        <v>0</v>
      </c>
      <c r="BC16" s="21" t="n">
        <f aca="false">IF(M16="",0,IFERROR(IF(INDEX(Spelers!$E$5:$E$64,MATCH(M16,Spelers!$A$5:$A$64,0))="",0,IF(COUNTIF($F16:$M16,INDEX(Spelers!$E$5:$E$64,MATCH(M16,Spelers!$A$5:$A$64,0)))=0,1,0)),0))</f>
        <v>0</v>
      </c>
      <c r="BD16" s="21" t="n">
        <f aca="false">IF(F16="",0,IF(COUNTIF($F$5:$M$34,F16)&gt;1,1,0))</f>
        <v>0</v>
      </c>
      <c r="BE16" s="21" t="n">
        <f aca="false">IF(G16="",0,IF(COUNTIF($F$5:$M$34,G16)&gt;1,1,0))</f>
        <v>0</v>
      </c>
      <c r="BF16" s="21" t="n">
        <f aca="false">IF(H16="",0,IF(COUNTIF($F$5:$M$34,H16)&gt;1,1,0))</f>
        <v>0</v>
      </c>
      <c r="BG16" s="21" t="n">
        <f aca="false">IF(I16="",0,IF(COUNTIF($F$5:$M$34,I16)&gt;1,1,0))</f>
        <v>0</v>
      </c>
      <c r="BH16" s="21" t="n">
        <f aca="false">IF(J16="",0,IF(COUNTIF($F$5:$M$34,J16)&gt;1,1,0))</f>
        <v>0</v>
      </c>
      <c r="BI16" s="21" t="n">
        <f aca="false">IF(K16="",0,IF(COUNTIF($F$5:$M$34,K16)&gt;1,1,0))</f>
        <v>0</v>
      </c>
      <c r="BJ16" s="21" t="n">
        <f aca="false">IF(L16="",0,IF(COUNTIF($F$5:$M$34,L16)&gt;1,1,0))</f>
        <v>0</v>
      </c>
      <c r="BK16" s="21" t="n">
        <f aca="false">IF(M16="",0,IF(COUNTIF($F$5:$M$34,M16)&gt;1,1,0))</f>
        <v>0</v>
      </c>
      <c r="BL16" s="0" t="str">
        <f aca="false">IF($N16&gt;$E16,"Te vol. ","")&amp;IF(SUM(AN16:AU16)&gt;0,"Speler kan niet op dit moment. ","")&amp;IF(SUM(AV16:BC16)&gt;0,"Buddy zit in andere groep. ","")&amp;IF(SUM(BD16:BK16)&gt;0,"Speler staat ook in andere groep. ","")&amp;IF(AND(COUNT(P16:W16)&gt;1,MAX(P16:W16)-MIN(P16:W16)&gt;Instellingen!$D$5),"Niveauverschil te groot. ","")&amp;IF((COUNTIF(X16:AE16,"Rood")&gt;0)+(COUNTIF(X16:AE16,"Oranje")&gt;0)+(COUNTIF(X16:AE16,"Groen")&gt;0)&gt;1,"Jeugdkleuren gemengd. ","")&amp;IF(AND(COUNTIF(AF16:AM16,"Jeugd")&gt;0,COUNTIF(AF16:AM16,"Volwassen")&gt;0),"Jeugd en volwassenen gemengd. ","")&amp;IF(AND($C16&lt;&gt;"",$B16&lt;&gt;"",COUNTIFS($B$5:$B$34,$B16,$C$5:$C$34,$C16)&gt;1),"Trainer staat dubbel. ","")&amp;IF(AND($C16&lt;&gt;"",$B16&lt;&gt;"",IFERROR(INDEX(Trainers!$B$5:$K$14,MATCH($C16,Trainers!$A$5:$A$14,0),MATCH($B16,Instellingen!$A$5:$A$14,0))&lt;&gt;"x",TRUE())),"Trainer kan niet. ","")&amp;IF(AND($B16&lt;&gt;"",IFERROR(SUMIF($B$5:$B$34,$B16,$D$5:$D$34)&gt;INDEX(Instellingen!$B$5:$B$14,MATCH($B16,Instellingen!$A$5:$A$14,0)),FALSE())),"Te weinig banen op dit tijdslot. ","")&amp;IF(AND($N16&gt;0,$B16=""),"Kies een tijdslot. ","")</f>
        <v/>
      </c>
    </row>
    <row r="17" customFormat="false" ht="15" hidden="false" customHeight="false" outlineLevel="0" collapsed="false">
      <c r="A17" s="15" t="s">
        <v>145</v>
      </c>
      <c r="B17" s="15"/>
      <c r="C17" s="17"/>
      <c r="D17" s="15"/>
      <c r="E17" s="15"/>
      <c r="F17" s="17"/>
      <c r="G17" s="17"/>
      <c r="H17" s="17"/>
      <c r="I17" s="17"/>
      <c r="J17" s="17"/>
      <c r="K17" s="17"/>
      <c r="L17" s="17"/>
      <c r="M17" s="17"/>
      <c r="N17" s="18" t="n">
        <f aca="false">COUNTA($F17:$M17)</f>
        <v>0</v>
      </c>
      <c r="O17" s="20" t="str">
        <f aca="false">IF(AND($N17=0,$C17=""),"",IF(BL17="","✓ Klopt","⚠ "&amp;TRIM(BL17)))</f>
        <v/>
      </c>
      <c r="P17" s="0" t="str">
        <f aca="false">IF(F17="","",IFERROR(IF(INDEX(Spelers!$C$5:$C$64,MATCH(F17,Spelers!$A$5:$A$64,0))="","",INDEX(Spelers!$C$5:$C$64,MATCH(F17,Spelers!$A$5:$A$64,0))),""))</f>
        <v/>
      </c>
      <c r="Q17" s="0" t="str">
        <f aca="false">IF(G17="","",IFERROR(IF(INDEX(Spelers!$C$5:$C$64,MATCH(G17,Spelers!$A$5:$A$64,0))="","",INDEX(Spelers!$C$5:$C$64,MATCH(G17,Spelers!$A$5:$A$64,0))),""))</f>
        <v/>
      </c>
      <c r="R17" s="0" t="str">
        <f aca="false">IF(H17="","",IFERROR(IF(INDEX(Spelers!$C$5:$C$64,MATCH(H17,Spelers!$A$5:$A$64,0))="","",INDEX(Spelers!$C$5:$C$64,MATCH(H17,Spelers!$A$5:$A$64,0))),""))</f>
        <v/>
      </c>
      <c r="S17" s="0" t="str">
        <f aca="false">IF(I17="","",IFERROR(IF(INDEX(Spelers!$C$5:$C$64,MATCH(I17,Spelers!$A$5:$A$64,0))="","",INDEX(Spelers!$C$5:$C$64,MATCH(I17,Spelers!$A$5:$A$64,0))),""))</f>
        <v/>
      </c>
      <c r="T17" s="0" t="str">
        <f aca="false">IF(J17="","",IFERROR(IF(INDEX(Spelers!$C$5:$C$64,MATCH(J17,Spelers!$A$5:$A$64,0))="","",INDEX(Spelers!$C$5:$C$64,MATCH(J17,Spelers!$A$5:$A$64,0))),""))</f>
        <v/>
      </c>
      <c r="U17" s="0" t="str">
        <f aca="false">IF(K17="","",IFERROR(IF(INDEX(Spelers!$C$5:$C$64,MATCH(K17,Spelers!$A$5:$A$64,0))="","",INDEX(Spelers!$C$5:$C$64,MATCH(K17,Spelers!$A$5:$A$64,0))),""))</f>
        <v/>
      </c>
      <c r="V17" s="0" t="str">
        <f aca="false">IF(L17="","",IFERROR(IF(INDEX(Spelers!$C$5:$C$64,MATCH(L17,Spelers!$A$5:$A$64,0))="","",INDEX(Spelers!$C$5:$C$64,MATCH(L17,Spelers!$A$5:$A$64,0))),""))</f>
        <v/>
      </c>
      <c r="W17" s="0" t="str">
        <f aca="false">IF(M17="","",IFERROR(IF(INDEX(Spelers!$C$5:$C$64,MATCH(M17,Spelers!$A$5:$A$64,0))="","",INDEX(Spelers!$C$5:$C$64,MATCH(M17,Spelers!$A$5:$A$64,0))),""))</f>
        <v/>
      </c>
      <c r="X17" s="0" t="str">
        <f aca="false">IF(F17="","",IFERROR(INDEX(Spelers!$D$5:$D$64,MATCH(F17,Spelers!$A$5:$A$64,0))&amp;"",""))</f>
        <v/>
      </c>
      <c r="Y17" s="0" t="str">
        <f aca="false">IF(G17="","",IFERROR(INDEX(Spelers!$D$5:$D$64,MATCH(G17,Spelers!$A$5:$A$64,0))&amp;"",""))</f>
        <v/>
      </c>
      <c r="Z17" s="0" t="str">
        <f aca="false">IF(H17="","",IFERROR(INDEX(Spelers!$D$5:$D$64,MATCH(H17,Spelers!$A$5:$A$64,0))&amp;"",""))</f>
        <v/>
      </c>
      <c r="AA17" s="0" t="str">
        <f aca="false">IF(I17="","",IFERROR(INDEX(Spelers!$D$5:$D$64,MATCH(I17,Spelers!$A$5:$A$64,0))&amp;"",""))</f>
        <v/>
      </c>
      <c r="AB17" s="0" t="str">
        <f aca="false">IF(J17="","",IFERROR(INDEX(Spelers!$D$5:$D$64,MATCH(J17,Spelers!$A$5:$A$64,0))&amp;"",""))</f>
        <v/>
      </c>
      <c r="AC17" s="0" t="str">
        <f aca="false">IF(K17="","",IFERROR(INDEX(Spelers!$D$5:$D$64,MATCH(K17,Spelers!$A$5:$A$64,0))&amp;"",""))</f>
        <v/>
      </c>
      <c r="AD17" s="0" t="str">
        <f aca="false">IF(L17="","",IFERROR(INDEX(Spelers!$D$5:$D$64,MATCH(L17,Spelers!$A$5:$A$64,0))&amp;"",""))</f>
        <v/>
      </c>
      <c r="AE17" s="0" t="str">
        <f aca="false">IF(M17="","",IFERROR(INDEX(Spelers!$D$5:$D$64,MATCH(M17,Spelers!$A$5:$A$64,0))&amp;"",""))</f>
        <v/>
      </c>
      <c r="AF17" s="0" t="str">
        <f aca="false">IF(F17="","",IFERROR(INDEX(Spelers!$B$5:$B$64,MATCH(F17,Spelers!$A$5:$A$64,0))&amp;"",""))</f>
        <v/>
      </c>
      <c r="AG17" s="0" t="str">
        <f aca="false">IF(G17="","",IFERROR(INDEX(Spelers!$B$5:$B$64,MATCH(G17,Spelers!$A$5:$A$64,0))&amp;"",""))</f>
        <v/>
      </c>
      <c r="AH17" s="0" t="str">
        <f aca="false">IF(H17="","",IFERROR(INDEX(Spelers!$B$5:$B$64,MATCH(H17,Spelers!$A$5:$A$64,0))&amp;"",""))</f>
        <v/>
      </c>
      <c r="AI17" s="0" t="str">
        <f aca="false">IF(I17="","",IFERROR(INDEX(Spelers!$B$5:$B$64,MATCH(I17,Spelers!$A$5:$A$64,0))&amp;"",""))</f>
        <v/>
      </c>
      <c r="AJ17" s="0" t="str">
        <f aca="false">IF(J17="","",IFERROR(INDEX(Spelers!$B$5:$B$64,MATCH(J17,Spelers!$A$5:$A$64,0))&amp;"",""))</f>
        <v/>
      </c>
      <c r="AK17" s="0" t="str">
        <f aca="false">IF(K17="","",IFERROR(INDEX(Spelers!$B$5:$B$64,MATCH(K17,Spelers!$A$5:$A$64,0))&amp;"",""))</f>
        <v/>
      </c>
      <c r="AL17" s="0" t="str">
        <f aca="false">IF(L17="","",IFERROR(INDEX(Spelers!$B$5:$B$64,MATCH(L17,Spelers!$A$5:$A$64,0))&amp;"",""))</f>
        <v/>
      </c>
      <c r="AM17" s="0" t="str">
        <f aca="false">IF(M17="","",IFERROR(INDEX(Spelers!$B$5:$B$64,MATCH(M17,Spelers!$A$5:$A$64,0))&amp;"",""))</f>
        <v/>
      </c>
      <c r="AN17" s="21" t="n">
        <f aca="false">IF(OR(F17="",$B17=""),0,IFERROR(IF(INDEX(Spelers!$G$5:$P$64,MATCH(F17,Spelers!$A$5:$A$64,0),MATCH($B17,Instellingen!$A$5:$A$14,0))="x",0,1),1))</f>
        <v>0</v>
      </c>
      <c r="AO17" s="21" t="n">
        <f aca="false">IF(OR(G17="",$B17=""),0,IFERROR(IF(INDEX(Spelers!$G$5:$P$64,MATCH(G17,Spelers!$A$5:$A$64,0),MATCH($B17,Instellingen!$A$5:$A$14,0))="x",0,1),1))</f>
        <v>0</v>
      </c>
      <c r="AP17" s="21" t="n">
        <f aca="false">IF(OR(H17="",$B17=""),0,IFERROR(IF(INDEX(Spelers!$G$5:$P$64,MATCH(H17,Spelers!$A$5:$A$64,0),MATCH($B17,Instellingen!$A$5:$A$14,0))="x",0,1),1))</f>
        <v>0</v>
      </c>
      <c r="AQ17" s="21" t="n">
        <f aca="false">IF(OR(I17="",$B17=""),0,IFERROR(IF(INDEX(Spelers!$G$5:$P$64,MATCH(I17,Spelers!$A$5:$A$64,0),MATCH($B17,Instellingen!$A$5:$A$14,0))="x",0,1),1))</f>
        <v>0</v>
      </c>
      <c r="AR17" s="21" t="n">
        <f aca="false">IF(OR(J17="",$B17=""),0,IFERROR(IF(INDEX(Spelers!$G$5:$P$64,MATCH(J17,Spelers!$A$5:$A$64,0),MATCH($B17,Instellingen!$A$5:$A$14,0))="x",0,1),1))</f>
        <v>0</v>
      </c>
      <c r="AS17" s="21" t="n">
        <f aca="false">IF(OR(K17="",$B17=""),0,IFERROR(IF(INDEX(Spelers!$G$5:$P$64,MATCH(K17,Spelers!$A$5:$A$64,0),MATCH($B17,Instellingen!$A$5:$A$14,0))="x",0,1),1))</f>
        <v>0</v>
      </c>
      <c r="AT17" s="21" t="n">
        <f aca="false">IF(OR(L17="",$B17=""),0,IFERROR(IF(INDEX(Spelers!$G$5:$P$64,MATCH(L17,Spelers!$A$5:$A$64,0),MATCH($B17,Instellingen!$A$5:$A$14,0))="x",0,1),1))</f>
        <v>0</v>
      </c>
      <c r="AU17" s="21" t="n">
        <f aca="false">IF(OR(M17="",$B17=""),0,IFERROR(IF(INDEX(Spelers!$G$5:$P$64,MATCH(M17,Spelers!$A$5:$A$64,0),MATCH($B17,Instellingen!$A$5:$A$14,0))="x",0,1),1))</f>
        <v>0</v>
      </c>
      <c r="AV17" s="21" t="n">
        <f aca="false">IF(F17="",0,IFERROR(IF(INDEX(Spelers!$E$5:$E$64,MATCH(F17,Spelers!$A$5:$A$64,0))="",0,IF(COUNTIF($F17:$M17,INDEX(Spelers!$E$5:$E$64,MATCH(F17,Spelers!$A$5:$A$64,0)))=0,1,0)),0))</f>
        <v>0</v>
      </c>
      <c r="AW17" s="21" t="n">
        <f aca="false">IF(G17="",0,IFERROR(IF(INDEX(Spelers!$E$5:$E$64,MATCH(G17,Spelers!$A$5:$A$64,0))="",0,IF(COUNTIF($F17:$M17,INDEX(Spelers!$E$5:$E$64,MATCH(G17,Spelers!$A$5:$A$64,0)))=0,1,0)),0))</f>
        <v>0</v>
      </c>
      <c r="AX17" s="21" t="n">
        <f aca="false">IF(H17="",0,IFERROR(IF(INDEX(Spelers!$E$5:$E$64,MATCH(H17,Spelers!$A$5:$A$64,0))="",0,IF(COUNTIF($F17:$M17,INDEX(Spelers!$E$5:$E$64,MATCH(H17,Spelers!$A$5:$A$64,0)))=0,1,0)),0))</f>
        <v>0</v>
      </c>
      <c r="AY17" s="21" t="n">
        <f aca="false">IF(I17="",0,IFERROR(IF(INDEX(Spelers!$E$5:$E$64,MATCH(I17,Spelers!$A$5:$A$64,0))="",0,IF(COUNTIF($F17:$M17,INDEX(Spelers!$E$5:$E$64,MATCH(I17,Spelers!$A$5:$A$64,0)))=0,1,0)),0))</f>
        <v>0</v>
      </c>
      <c r="AZ17" s="21" t="n">
        <f aca="false">IF(J17="",0,IFERROR(IF(INDEX(Spelers!$E$5:$E$64,MATCH(J17,Spelers!$A$5:$A$64,0))="",0,IF(COUNTIF($F17:$M17,INDEX(Spelers!$E$5:$E$64,MATCH(J17,Spelers!$A$5:$A$64,0)))=0,1,0)),0))</f>
        <v>0</v>
      </c>
      <c r="BA17" s="21" t="n">
        <f aca="false">IF(K17="",0,IFERROR(IF(INDEX(Spelers!$E$5:$E$64,MATCH(K17,Spelers!$A$5:$A$64,0))="",0,IF(COUNTIF($F17:$M17,INDEX(Spelers!$E$5:$E$64,MATCH(K17,Spelers!$A$5:$A$64,0)))=0,1,0)),0))</f>
        <v>0</v>
      </c>
      <c r="BB17" s="21" t="n">
        <f aca="false">IF(L17="",0,IFERROR(IF(INDEX(Spelers!$E$5:$E$64,MATCH(L17,Spelers!$A$5:$A$64,0))="",0,IF(COUNTIF($F17:$M17,INDEX(Spelers!$E$5:$E$64,MATCH(L17,Spelers!$A$5:$A$64,0)))=0,1,0)),0))</f>
        <v>0</v>
      </c>
      <c r="BC17" s="21" t="n">
        <f aca="false">IF(M17="",0,IFERROR(IF(INDEX(Spelers!$E$5:$E$64,MATCH(M17,Spelers!$A$5:$A$64,0))="",0,IF(COUNTIF($F17:$M17,INDEX(Spelers!$E$5:$E$64,MATCH(M17,Spelers!$A$5:$A$64,0)))=0,1,0)),0))</f>
        <v>0</v>
      </c>
      <c r="BD17" s="21" t="n">
        <f aca="false">IF(F17="",0,IF(COUNTIF($F$5:$M$34,F17)&gt;1,1,0))</f>
        <v>0</v>
      </c>
      <c r="BE17" s="21" t="n">
        <f aca="false">IF(G17="",0,IF(COUNTIF($F$5:$M$34,G17)&gt;1,1,0))</f>
        <v>0</v>
      </c>
      <c r="BF17" s="21" t="n">
        <f aca="false">IF(H17="",0,IF(COUNTIF($F$5:$M$34,H17)&gt;1,1,0))</f>
        <v>0</v>
      </c>
      <c r="BG17" s="21" t="n">
        <f aca="false">IF(I17="",0,IF(COUNTIF($F$5:$M$34,I17)&gt;1,1,0))</f>
        <v>0</v>
      </c>
      <c r="BH17" s="21" t="n">
        <f aca="false">IF(J17="",0,IF(COUNTIF($F$5:$M$34,J17)&gt;1,1,0))</f>
        <v>0</v>
      </c>
      <c r="BI17" s="21" t="n">
        <f aca="false">IF(K17="",0,IF(COUNTIF($F$5:$M$34,K17)&gt;1,1,0))</f>
        <v>0</v>
      </c>
      <c r="BJ17" s="21" t="n">
        <f aca="false">IF(L17="",0,IF(COUNTIF($F$5:$M$34,L17)&gt;1,1,0))</f>
        <v>0</v>
      </c>
      <c r="BK17" s="21" t="n">
        <f aca="false">IF(M17="",0,IF(COUNTIF($F$5:$M$34,M17)&gt;1,1,0))</f>
        <v>0</v>
      </c>
      <c r="BL17" s="0" t="str">
        <f aca="false">IF($N17&gt;$E17,"Te vol. ","")&amp;IF(SUM(AN17:AU17)&gt;0,"Speler kan niet op dit moment. ","")&amp;IF(SUM(AV17:BC17)&gt;0,"Buddy zit in andere groep. ","")&amp;IF(SUM(BD17:BK17)&gt;0,"Speler staat ook in andere groep. ","")&amp;IF(AND(COUNT(P17:W17)&gt;1,MAX(P17:W17)-MIN(P17:W17)&gt;Instellingen!$D$5),"Niveauverschil te groot. ","")&amp;IF((COUNTIF(X17:AE17,"Rood")&gt;0)+(COUNTIF(X17:AE17,"Oranje")&gt;0)+(COUNTIF(X17:AE17,"Groen")&gt;0)&gt;1,"Jeugdkleuren gemengd. ","")&amp;IF(AND(COUNTIF(AF17:AM17,"Jeugd")&gt;0,COUNTIF(AF17:AM17,"Volwassen")&gt;0),"Jeugd en volwassenen gemengd. ","")&amp;IF(AND($C17&lt;&gt;"",$B17&lt;&gt;"",COUNTIFS($B$5:$B$34,$B17,$C$5:$C$34,$C17)&gt;1),"Trainer staat dubbel. ","")&amp;IF(AND($C17&lt;&gt;"",$B17&lt;&gt;"",IFERROR(INDEX(Trainers!$B$5:$K$14,MATCH($C17,Trainers!$A$5:$A$14,0),MATCH($B17,Instellingen!$A$5:$A$14,0))&lt;&gt;"x",TRUE())),"Trainer kan niet. ","")&amp;IF(AND($B17&lt;&gt;"",IFERROR(SUMIF($B$5:$B$34,$B17,$D$5:$D$34)&gt;INDEX(Instellingen!$B$5:$B$14,MATCH($B17,Instellingen!$A$5:$A$14,0)),FALSE())),"Te weinig banen op dit tijdslot. ","")&amp;IF(AND($N17&gt;0,$B17=""),"Kies een tijdslot. ","")</f>
        <v/>
      </c>
    </row>
    <row r="18" customFormat="false" ht="15" hidden="false" customHeight="false" outlineLevel="0" collapsed="false">
      <c r="A18" s="15" t="s">
        <v>146</v>
      </c>
      <c r="B18" s="15"/>
      <c r="C18" s="17"/>
      <c r="D18" s="15"/>
      <c r="E18" s="15"/>
      <c r="F18" s="17"/>
      <c r="G18" s="17"/>
      <c r="H18" s="17"/>
      <c r="I18" s="17"/>
      <c r="J18" s="17"/>
      <c r="K18" s="17"/>
      <c r="L18" s="17"/>
      <c r="M18" s="17"/>
      <c r="N18" s="18" t="n">
        <f aca="false">COUNTA($F18:$M18)</f>
        <v>0</v>
      </c>
      <c r="O18" s="20" t="str">
        <f aca="false">IF(AND($N18=0,$C18=""),"",IF(BL18="","✓ Klopt","⚠ "&amp;TRIM(BL18)))</f>
        <v/>
      </c>
      <c r="P18" s="0" t="str">
        <f aca="false">IF(F18="","",IFERROR(IF(INDEX(Spelers!$C$5:$C$64,MATCH(F18,Spelers!$A$5:$A$64,0))="","",INDEX(Spelers!$C$5:$C$64,MATCH(F18,Spelers!$A$5:$A$64,0))),""))</f>
        <v/>
      </c>
      <c r="Q18" s="0" t="str">
        <f aca="false">IF(G18="","",IFERROR(IF(INDEX(Spelers!$C$5:$C$64,MATCH(G18,Spelers!$A$5:$A$64,0))="","",INDEX(Spelers!$C$5:$C$64,MATCH(G18,Spelers!$A$5:$A$64,0))),""))</f>
        <v/>
      </c>
      <c r="R18" s="0" t="str">
        <f aca="false">IF(H18="","",IFERROR(IF(INDEX(Spelers!$C$5:$C$64,MATCH(H18,Spelers!$A$5:$A$64,0))="","",INDEX(Spelers!$C$5:$C$64,MATCH(H18,Spelers!$A$5:$A$64,0))),""))</f>
        <v/>
      </c>
      <c r="S18" s="0" t="str">
        <f aca="false">IF(I18="","",IFERROR(IF(INDEX(Spelers!$C$5:$C$64,MATCH(I18,Spelers!$A$5:$A$64,0))="","",INDEX(Spelers!$C$5:$C$64,MATCH(I18,Spelers!$A$5:$A$64,0))),""))</f>
        <v/>
      </c>
      <c r="T18" s="0" t="str">
        <f aca="false">IF(J18="","",IFERROR(IF(INDEX(Spelers!$C$5:$C$64,MATCH(J18,Spelers!$A$5:$A$64,0))="","",INDEX(Spelers!$C$5:$C$64,MATCH(J18,Spelers!$A$5:$A$64,0))),""))</f>
        <v/>
      </c>
      <c r="U18" s="0" t="str">
        <f aca="false">IF(K18="","",IFERROR(IF(INDEX(Spelers!$C$5:$C$64,MATCH(K18,Spelers!$A$5:$A$64,0))="","",INDEX(Spelers!$C$5:$C$64,MATCH(K18,Spelers!$A$5:$A$64,0))),""))</f>
        <v/>
      </c>
      <c r="V18" s="0" t="str">
        <f aca="false">IF(L18="","",IFERROR(IF(INDEX(Spelers!$C$5:$C$64,MATCH(L18,Spelers!$A$5:$A$64,0))="","",INDEX(Spelers!$C$5:$C$64,MATCH(L18,Spelers!$A$5:$A$64,0))),""))</f>
        <v/>
      </c>
      <c r="W18" s="0" t="str">
        <f aca="false">IF(M18="","",IFERROR(IF(INDEX(Spelers!$C$5:$C$64,MATCH(M18,Spelers!$A$5:$A$64,0))="","",INDEX(Spelers!$C$5:$C$64,MATCH(M18,Spelers!$A$5:$A$64,0))),""))</f>
        <v/>
      </c>
      <c r="X18" s="0" t="str">
        <f aca="false">IF(F18="","",IFERROR(INDEX(Spelers!$D$5:$D$64,MATCH(F18,Spelers!$A$5:$A$64,0))&amp;"",""))</f>
        <v/>
      </c>
      <c r="Y18" s="0" t="str">
        <f aca="false">IF(G18="","",IFERROR(INDEX(Spelers!$D$5:$D$64,MATCH(G18,Spelers!$A$5:$A$64,0))&amp;"",""))</f>
        <v/>
      </c>
      <c r="Z18" s="0" t="str">
        <f aca="false">IF(H18="","",IFERROR(INDEX(Spelers!$D$5:$D$64,MATCH(H18,Spelers!$A$5:$A$64,0))&amp;"",""))</f>
        <v/>
      </c>
      <c r="AA18" s="0" t="str">
        <f aca="false">IF(I18="","",IFERROR(INDEX(Spelers!$D$5:$D$64,MATCH(I18,Spelers!$A$5:$A$64,0))&amp;"",""))</f>
        <v/>
      </c>
      <c r="AB18" s="0" t="str">
        <f aca="false">IF(J18="","",IFERROR(INDEX(Spelers!$D$5:$D$64,MATCH(J18,Spelers!$A$5:$A$64,0))&amp;"",""))</f>
        <v/>
      </c>
      <c r="AC18" s="0" t="str">
        <f aca="false">IF(K18="","",IFERROR(INDEX(Spelers!$D$5:$D$64,MATCH(K18,Spelers!$A$5:$A$64,0))&amp;"",""))</f>
        <v/>
      </c>
      <c r="AD18" s="0" t="str">
        <f aca="false">IF(L18="","",IFERROR(INDEX(Spelers!$D$5:$D$64,MATCH(L18,Spelers!$A$5:$A$64,0))&amp;"",""))</f>
        <v/>
      </c>
      <c r="AE18" s="0" t="str">
        <f aca="false">IF(M18="","",IFERROR(INDEX(Spelers!$D$5:$D$64,MATCH(M18,Spelers!$A$5:$A$64,0))&amp;"",""))</f>
        <v/>
      </c>
      <c r="AF18" s="0" t="str">
        <f aca="false">IF(F18="","",IFERROR(INDEX(Spelers!$B$5:$B$64,MATCH(F18,Spelers!$A$5:$A$64,0))&amp;"",""))</f>
        <v/>
      </c>
      <c r="AG18" s="0" t="str">
        <f aca="false">IF(G18="","",IFERROR(INDEX(Spelers!$B$5:$B$64,MATCH(G18,Spelers!$A$5:$A$64,0))&amp;"",""))</f>
        <v/>
      </c>
      <c r="AH18" s="0" t="str">
        <f aca="false">IF(H18="","",IFERROR(INDEX(Spelers!$B$5:$B$64,MATCH(H18,Spelers!$A$5:$A$64,0))&amp;"",""))</f>
        <v/>
      </c>
      <c r="AI18" s="0" t="str">
        <f aca="false">IF(I18="","",IFERROR(INDEX(Spelers!$B$5:$B$64,MATCH(I18,Spelers!$A$5:$A$64,0))&amp;"",""))</f>
        <v/>
      </c>
      <c r="AJ18" s="0" t="str">
        <f aca="false">IF(J18="","",IFERROR(INDEX(Spelers!$B$5:$B$64,MATCH(J18,Spelers!$A$5:$A$64,0))&amp;"",""))</f>
        <v/>
      </c>
      <c r="AK18" s="0" t="str">
        <f aca="false">IF(K18="","",IFERROR(INDEX(Spelers!$B$5:$B$64,MATCH(K18,Spelers!$A$5:$A$64,0))&amp;"",""))</f>
        <v/>
      </c>
      <c r="AL18" s="0" t="str">
        <f aca="false">IF(L18="","",IFERROR(INDEX(Spelers!$B$5:$B$64,MATCH(L18,Spelers!$A$5:$A$64,0))&amp;"",""))</f>
        <v/>
      </c>
      <c r="AM18" s="0" t="str">
        <f aca="false">IF(M18="","",IFERROR(INDEX(Spelers!$B$5:$B$64,MATCH(M18,Spelers!$A$5:$A$64,0))&amp;"",""))</f>
        <v/>
      </c>
      <c r="AN18" s="21" t="n">
        <f aca="false">IF(OR(F18="",$B18=""),0,IFERROR(IF(INDEX(Spelers!$G$5:$P$64,MATCH(F18,Spelers!$A$5:$A$64,0),MATCH($B18,Instellingen!$A$5:$A$14,0))="x",0,1),1))</f>
        <v>0</v>
      </c>
      <c r="AO18" s="21" t="n">
        <f aca="false">IF(OR(G18="",$B18=""),0,IFERROR(IF(INDEX(Spelers!$G$5:$P$64,MATCH(G18,Spelers!$A$5:$A$64,0),MATCH($B18,Instellingen!$A$5:$A$14,0))="x",0,1),1))</f>
        <v>0</v>
      </c>
      <c r="AP18" s="21" t="n">
        <f aca="false">IF(OR(H18="",$B18=""),0,IFERROR(IF(INDEX(Spelers!$G$5:$P$64,MATCH(H18,Spelers!$A$5:$A$64,0),MATCH($B18,Instellingen!$A$5:$A$14,0))="x",0,1),1))</f>
        <v>0</v>
      </c>
      <c r="AQ18" s="21" t="n">
        <f aca="false">IF(OR(I18="",$B18=""),0,IFERROR(IF(INDEX(Spelers!$G$5:$P$64,MATCH(I18,Spelers!$A$5:$A$64,0),MATCH($B18,Instellingen!$A$5:$A$14,0))="x",0,1),1))</f>
        <v>0</v>
      </c>
      <c r="AR18" s="21" t="n">
        <f aca="false">IF(OR(J18="",$B18=""),0,IFERROR(IF(INDEX(Spelers!$G$5:$P$64,MATCH(J18,Spelers!$A$5:$A$64,0),MATCH($B18,Instellingen!$A$5:$A$14,0))="x",0,1),1))</f>
        <v>0</v>
      </c>
      <c r="AS18" s="21" t="n">
        <f aca="false">IF(OR(K18="",$B18=""),0,IFERROR(IF(INDEX(Spelers!$G$5:$P$64,MATCH(K18,Spelers!$A$5:$A$64,0),MATCH($B18,Instellingen!$A$5:$A$14,0))="x",0,1),1))</f>
        <v>0</v>
      </c>
      <c r="AT18" s="21" t="n">
        <f aca="false">IF(OR(L18="",$B18=""),0,IFERROR(IF(INDEX(Spelers!$G$5:$P$64,MATCH(L18,Spelers!$A$5:$A$64,0),MATCH($B18,Instellingen!$A$5:$A$14,0))="x",0,1),1))</f>
        <v>0</v>
      </c>
      <c r="AU18" s="21" t="n">
        <f aca="false">IF(OR(M18="",$B18=""),0,IFERROR(IF(INDEX(Spelers!$G$5:$P$64,MATCH(M18,Spelers!$A$5:$A$64,0),MATCH($B18,Instellingen!$A$5:$A$14,0))="x",0,1),1))</f>
        <v>0</v>
      </c>
      <c r="AV18" s="21" t="n">
        <f aca="false">IF(F18="",0,IFERROR(IF(INDEX(Spelers!$E$5:$E$64,MATCH(F18,Spelers!$A$5:$A$64,0))="",0,IF(COUNTIF($F18:$M18,INDEX(Spelers!$E$5:$E$64,MATCH(F18,Spelers!$A$5:$A$64,0)))=0,1,0)),0))</f>
        <v>0</v>
      </c>
      <c r="AW18" s="21" t="n">
        <f aca="false">IF(G18="",0,IFERROR(IF(INDEX(Spelers!$E$5:$E$64,MATCH(G18,Spelers!$A$5:$A$64,0))="",0,IF(COUNTIF($F18:$M18,INDEX(Spelers!$E$5:$E$64,MATCH(G18,Spelers!$A$5:$A$64,0)))=0,1,0)),0))</f>
        <v>0</v>
      </c>
      <c r="AX18" s="21" t="n">
        <f aca="false">IF(H18="",0,IFERROR(IF(INDEX(Spelers!$E$5:$E$64,MATCH(H18,Spelers!$A$5:$A$64,0))="",0,IF(COUNTIF($F18:$M18,INDEX(Spelers!$E$5:$E$64,MATCH(H18,Spelers!$A$5:$A$64,0)))=0,1,0)),0))</f>
        <v>0</v>
      </c>
      <c r="AY18" s="21" t="n">
        <f aca="false">IF(I18="",0,IFERROR(IF(INDEX(Spelers!$E$5:$E$64,MATCH(I18,Spelers!$A$5:$A$64,0))="",0,IF(COUNTIF($F18:$M18,INDEX(Spelers!$E$5:$E$64,MATCH(I18,Spelers!$A$5:$A$64,0)))=0,1,0)),0))</f>
        <v>0</v>
      </c>
      <c r="AZ18" s="21" t="n">
        <f aca="false">IF(J18="",0,IFERROR(IF(INDEX(Spelers!$E$5:$E$64,MATCH(J18,Spelers!$A$5:$A$64,0))="",0,IF(COUNTIF($F18:$M18,INDEX(Spelers!$E$5:$E$64,MATCH(J18,Spelers!$A$5:$A$64,0)))=0,1,0)),0))</f>
        <v>0</v>
      </c>
      <c r="BA18" s="21" t="n">
        <f aca="false">IF(K18="",0,IFERROR(IF(INDEX(Spelers!$E$5:$E$64,MATCH(K18,Spelers!$A$5:$A$64,0))="",0,IF(COUNTIF($F18:$M18,INDEX(Spelers!$E$5:$E$64,MATCH(K18,Spelers!$A$5:$A$64,0)))=0,1,0)),0))</f>
        <v>0</v>
      </c>
      <c r="BB18" s="21" t="n">
        <f aca="false">IF(L18="",0,IFERROR(IF(INDEX(Spelers!$E$5:$E$64,MATCH(L18,Spelers!$A$5:$A$64,0))="",0,IF(COUNTIF($F18:$M18,INDEX(Spelers!$E$5:$E$64,MATCH(L18,Spelers!$A$5:$A$64,0)))=0,1,0)),0))</f>
        <v>0</v>
      </c>
      <c r="BC18" s="21" t="n">
        <f aca="false">IF(M18="",0,IFERROR(IF(INDEX(Spelers!$E$5:$E$64,MATCH(M18,Spelers!$A$5:$A$64,0))="",0,IF(COUNTIF($F18:$M18,INDEX(Spelers!$E$5:$E$64,MATCH(M18,Spelers!$A$5:$A$64,0)))=0,1,0)),0))</f>
        <v>0</v>
      </c>
      <c r="BD18" s="21" t="n">
        <f aca="false">IF(F18="",0,IF(COUNTIF($F$5:$M$34,F18)&gt;1,1,0))</f>
        <v>0</v>
      </c>
      <c r="BE18" s="21" t="n">
        <f aca="false">IF(G18="",0,IF(COUNTIF($F$5:$M$34,G18)&gt;1,1,0))</f>
        <v>0</v>
      </c>
      <c r="BF18" s="21" t="n">
        <f aca="false">IF(H18="",0,IF(COUNTIF($F$5:$M$34,H18)&gt;1,1,0))</f>
        <v>0</v>
      </c>
      <c r="BG18" s="21" t="n">
        <f aca="false">IF(I18="",0,IF(COUNTIF($F$5:$M$34,I18)&gt;1,1,0))</f>
        <v>0</v>
      </c>
      <c r="BH18" s="21" t="n">
        <f aca="false">IF(J18="",0,IF(COUNTIF($F$5:$M$34,J18)&gt;1,1,0))</f>
        <v>0</v>
      </c>
      <c r="BI18" s="21" t="n">
        <f aca="false">IF(K18="",0,IF(COUNTIF($F$5:$M$34,K18)&gt;1,1,0))</f>
        <v>0</v>
      </c>
      <c r="BJ18" s="21" t="n">
        <f aca="false">IF(L18="",0,IF(COUNTIF($F$5:$M$34,L18)&gt;1,1,0))</f>
        <v>0</v>
      </c>
      <c r="BK18" s="21" t="n">
        <f aca="false">IF(M18="",0,IF(COUNTIF($F$5:$M$34,M18)&gt;1,1,0))</f>
        <v>0</v>
      </c>
      <c r="BL18" s="0" t="str">
        <f aca="false">IF($N18&gt;$E18,"Te vol. ","")&amp;IF(SUM(AN18:AU18)&gt;0,"Speler kan niet op dit moment. ","")&amp;IF(SUM(AV18:BC18)&gt;0,"Buddy zit in andere groep. ","")&amp;IF(SUM(BD18:BK18)&gt;0,"Speler staat ook in andere groep. ","")&amp;IF(AND(COUNT(P18:W18)&gt;1,MAX(P18:W18)-MIN(P18:W18)&gt;Instellingen!$D$5),"Niveauverschil te groot. ","")&amp;IF((COUNTIF(X18:AE18,"Rood")&gt;0)+(COUNTIF(X18:AE18,"Oranje")&gt;0)+(COUNTIF(X18:AE18,"Groen")&gt;0)&gt;1,"Jeugdkleuren gemengd. ","")&amp;IF(AND(COUNTIF(AF18:AM18,"Jeugd")&gt;0,COUNTIF(AF18:AM18,"Volwassen")&gt;0),"Jeugd en volwassenen gemengd. ","")&amp;IF(AND($C18&lt;&gt;"",$B18&lt;&gt;"",COUNTIFS($B$5:$B$34,$B18,$C$5:$C$34,$C18)&gt;1),"Trainer staat dubbel. ","")&amp;IF(AND($C18&lt;&gt;"",$B18&lt;&gt;"",IFERROR(INDEX(Trainers!$B$5:$K$14,MATCH($C18,Trainers!$A$5:$A$14,0),MATCH($B18,Instellingen!$A$5:$A$14,0))&lt;&gt;"x",TRUE())),"Trainer kan niet. ","")&amp;IF(AND($B18&lt;&gt;"",IFERROR(SUMIF($B$5:$B$34,$B18,$D$5:$D$34)&gt;INDEX(Instellingen!$B$5:$B$14,MATCH($B18,Instellingen!$A$5:$A$14,0)),FALSE())),"Te weinig banen op dit tijdslot. ","")&amp;IF(AND($N18&gt;0,$B18=""),"Kies een tijdslot. ","")</f>
        <v/>
      </c>
    </row>
    <row r="19" customFormat="false" ht="15" hidden="false" customHeight="false" outlineLevel="0" collapsed="false">
      <c r="A19" s="15" t="s">
        <v>147</v>
      </c>
      <c r="B19" s="15"/>
      <c r="C19" s="17"/>
      <c r="D19" s="15"/>
      <c r="E19" s="15"/>
      <c r="F19" s="17"/>
      <c r="G19" s="17"/>
      <c r="H19" s="17"/>
      <c r="I19" s="17"/>
      <c r="J19" s="17"/>
      <c r="K19" s="17"/>
      <c r="L19" s="17"/>
      <c r="M19" s="17"/>
      <c r="N19" s="18" t="n">
        <f aca="false">COUNTA($F19:$M19)</f>
        <v>0</v>
      </c>
      <c r="O19" s="20" t="str">
        <f aca="false">IF(AND($N19=0,$C19=""),"",IF(BL19="","✓ Klopt","⚠ "&amp;TRIM(BL19)))</f>
        <v/>
      </c>
      <c r="P19" s="0" t="str">
        <f aca="false">IF(F19="","",IFERROR(IF(INDEX(Spelers!$C$5:$C$64,MATCH(F19,Spelers!$A$5:$A$64,0))="","",INDEX(Spelers!$C$5:$C$64,MATCH(F19,Spelers!$A$5:$A$64,0))),""))</f>
        <v/>
      </c>
      <c r="Q19" s="0" t="str">
        <f aca="false">IF(G19="","",IFERROR(IF(INDEX(Spelers!$C$5:$C$64,MATCH(G19,Spelers!$A$5:$A$64,0))="","",INDEX(Spelers!$C$5:$C$64,MATCH(G19,Spelers!$A$5:$A$64,0))),""))</f>
        <v/>
      </c>
      <c r="R19" s="0" t="str">
        <f aca="false">IF(H19="","",IFERROR(IF(INDEX(Spelers!$C$5:$C$64,MATCH(H19,Spelers!$A$5:$A$64,0))="","",INDEX(Spelers!$C$5:$C$64,MATCH(H19,Spelers!$A$5:$A$64,0))),""))</f>
        <v/>
      </c>
      <c r="S19" s="0" t="str">
        <f aca="false">IF(I19="","",IFERROR(IF(INDEX(Spelers!$C$5:$C$64,MATCH(I19,Spelers!$A$5:$A$64,0))="","",INDEX(Spelers!$C$5:$C$64,MATCH(I19,Spelers!$A$5:$A$64,0))),""))</f>
        <v/>
      </c>
      <c r="T19" s="0" t="str">
        <f aca="false">IF(J19="","",IFERROR(IF(INDEX(Spelers!$C$5:$C$64,MATCH(J19,Spelers!$A$5:$A$64,0))="","",INDEX(Spelers!$C$5:$C$64,MATCH(J19,Spelers!$A$5:$A$64,0))),""))</f>
        <v/>
      </c>
      <c r="U19" s="0" t="str">
        <f aca="false">IF(K19="","",IFERROR(IF(INDEX(Spelers!$C$5:$C$64,MATCH(K19,Spelers!$A$5:$A$64,0))="","",INDEX(Spelers!$C$5:$C$64,MATCH(K19,Spelers!$A$5:$A$64,0))),""))</f>
        <v/>
      </c>
      <c r="V19" s="0" t="str">
        <f aca="false">IF(L19="","",IFERROR(IF(INDEX(Spelers!$C$5:$C$64,MATCH(L19,Spelers!$A$5:$A$64,0))="","",INDEX(Spelers!$C$5:$C$64,MATCH(L19,Spelers!$A$5:$A$64,0))),""))</f>
        <v/>
      </c>
      <c r="W19" s="0" t="str">
        <f aca="false">IF(M19="","",IFERROR(IF(INDEX(Spelers!$C$5:$C$64,MATCH(M19,Spelers!$A$5:$A$64,0))="","",INDEX(Spelers!$C$5:$C$64,MATCH(M19,Spelers!$A$5:$A$64,0))),""))</f>
        <v/>
      </c>
      <c r="X19" s="0" t="str">
        <f aca="false">IF(F19="","",IFERROR(INDEX(Spelers!$D$5:$D$64,MATCH(F19,Spelers!$A$5:$A$64,0))&amp;"",""))</f>
        <v/>
      </c>
      <c r="Y19" s="0" t="str">
        <f aca="false">IF(G19="","",IFERROR(INDEX(Spelers!$D$5:$D$64,MATCH(G19,Spelers!$A$5:$A$64,0))&amp;"",""))</f>
        <v/>
      </c>
      <c r="Z19" s="0" t="str">
        <f aca="false">IF(H19="","",IFERROR(INDEX(Spelers!$D$5:$D$64,MATCH(H19,Spelers!$A$5:$A$64,0))&amp;"",""))</f>
        <v/>
      </c>
      <c r="AA19" s="0" t="str">
        <f aca="false">IF(I19="","",IFERROR(INDEX(Spelers!$D$5:$D$64,MATCH(I19,Spelers!$A$5:$A$64,0))&amp;"",""))</f>
        <v/>
      </c>
      <c r="AB19" s="0" t="str">
        <f aca="false">IF(J19="","",IFERROR(INDEX(Spelers!$D$5:$D$64,MATCH(J19,Spelers!$A$5:$A$64,0))&amp;"",""))</f>
        <v/>
      </c>
      <c r="AC19" s="0" t="str">
        <f aca="false">IF(K19="","",IFERROR(INDEX(Spelers!$D$5:$D$64,MATCH(K19,Spelers!$A$5:$A$64,0))&amp;"",""))</f>
        <v/>
      </c>
      <c r="AD19" s="0" t="str">
        <f aca="false">IF(L19="","",IFERROR(INDEX(Spelers!$D$5:$D$64,MATCH(L19,Spelers!$A$5:$A$64,0))&amp;"",""))</f>
        <v/>
      </c>
      <c r="AE19" s="0" t="str">
        <f aca="false">IF(M19="","",IFERROR(INDEX(Spelers!$D$5:$D$64,MATCH(M19,Spelers!$A$5:$A$64,0))&amp;"",""))</f>
        <v/>
      </c>
      <c r="AF19" s="0" t="str">
        <f aca="false">IF(F19="","",IFERROR(INDEX(Spelers!$B$5:$B$64,MATCH(F19,Spelers!$A$5:$A$64,0))&amp;"",""))</f>
        <v/>
      </c>
      <c r="AG19" s="0" t="str">
        <f aca="false">IF(G19="","",IFERROR(INDEX(Spelers!$B$5:$B$64,MATCH(G19,Spelers!$A$5:$A$64,0))&amp;"",""))</f>
        <v/>
      </c>
      <c r="AH19" s="0" t="str">
        <f aca="false">IF(H19="","",IFERROR(INDEX(Spelers!$B$5:$B$64,MATCH(H19,Spelers!$A$5:$A$64,0))&amp;"",""))</f>
        <v/>
      </c>
      <c r="AI19" s="0" t="str">
        <f aca="false">IF(I19="","",IFERROR(INDEX(Spelers!$B$5:$B$64,MATCH(I19,Spelers!$A$5:$A$64,0))&amp;"",""))</f>
        <v/>
      </c>
      <c r="AJ19" s="0" t="str">
        <f aca="false">IF(J19="","",IFERROR(INDEX(Spelers!$B$5:$B$64,MATCH(J19,Spelers!$A$5:$A$64,0))&amp;"",""))</f>
        <v/>
      </c>
      <c r="AK19" s="0" t="str">
        <f aca="false">IF(K19="","",IFERROR(INDEX(Spelers!$B$5:$B$64,MATCH(K19,Spelers!$A$5:$A$64,0))&amp;"",""))</f>
        <v/>
      </c>
      <c r="AL19" s="0" t="str">
        <f aca="false">IF(L19="","",IFERROR(INDEX(Spelers!$B$5:$B$64,MATCH(L19,Spelers!$A$5:$A$64,0))&amp;"",""))</f>
        <v/>
      </c>
      <c r="AM19" s="0" t="str">
        <f aca="false">IF(M19="","",IFERROR(INDEX(Spelers!$B$5:$B$64,MATCH(M19,Spelers!$A$5:$A$64,0))&amp;"",""))</f>
        <v/>
      </c>
      <c r="AN19" s="21" t="n">
        <f aca="false">IF(OR(F19="",$B19=""),0,IFERROR(IF(INDEX(Spelers!$G$5:$P$64,MATCH(F19,Spelers!$A$5:$A$64,0),MATCH($B19,Instellingen!$A$5:$A$14,0))="x",0,1),1))</f>
        <v>0</v>
      </c>
      <c r="AO19" s="21" t="n">
        <f aca="false">IF(OR(G19="",$B19=""),0,IFERROR(IF(INDEX(Spelers!$G$5:$P$64,MATCH(G19,Spelers!$A$5:$A$64,0),MATCH($B19,Instellingen!$A$5:$A$14,0))="x",0,1),1))</f>
        <v>0</v>
      </c>
      <c r="AP19" s="21" t="n">
        <f aca="false">IF(OR(H19="",$B19=""),0,IFERROR(IF(INDEX(Spelers!$G$5:$P$64,MATCH(H19,Spelers!$A$5:$A$64,0),MATCH($B19,Instellingen!$A$5:$A$14,0))="x",0,1),1))</f>
        <v>0</v>
      </c>
      <c r="AQ19" s="21" t="n">
        <f aca="false">IF(OR(I19="",$B19=""),0,IFERROR(IF(INDEX(Spelers!$G$5:$P$64,MATCH(I19,Spelers!$A$5:$A$64,0),MATCH($B19,Instellingen!$A$5:$A$14,0))="x",0,1),1))</f>
        <v>0</v>
      </c>
      <c r="AR19" s="21" t="n">
        <f aca="false">IF(OR(J19="",$B19=""),0,IFERROR(IF(INDEX(Spelers!$G$5:$P$64,MATCH(J19,Spelers!$A$5:$A$64,0),MATCH($B19,Instellingen!$A$5:$A$14,0))="x",0,1),1))</f>
        <v>0</v>
      </c>
      <c r="AS19" s="21" t="n">
        <f aca="false">IF(OR(K19="",$B19=""),0,IFERROR(IF(INDEX(Spelers!$G$5:$P$64,MATCH(K19,Spelers!$A$5:$A$64,0),MATCH($B19,Instellingen!$A$5:$A$14,0))="x",0,1),1))</f>
        <v>0</v>
      </c>
      <c r="AT19" s="21" t="n">
        <f aca="false">IF(OR(L19="",$B19=""),0,IFERROR(IF(INDEX(Spelers!$G$5:$P$64,MATCH(L19,Spelers!$A$5:$A$64,0),MATCH($B19,Instellingen!$A$5:$A$14,0))="x",0,1),1))</f>
        <v>0</v>
      </c>
      <c r="AU19" s="21" t="n">
        <f aca="false">IF(OR(M19="",$B19=""),0,IFERROR(IF(INDEX(Spelers!$G$5:$P$64,MATCH(M19,Spelers!$A$5:$A$64,0),MATCH($B19,Instellingen!$A$5:$A$14,0))="x",0,1),1))</f>
        <v>0</v>
      </c>
      <c r="AV19" s="21" t="n">
        <f aca="false">IF(F19="",0,IFERROR(IF(INDEX(Spelers!$E$5:$E$64,MATCH(F19,Spelers!$A$5:$A$64,0))="",0,IF(COUNTIF($F19:$M19,INDEX(Spelers!$E$5:$E$64,MATCH(F19,Spelers!$A$5:$A$64,0)))=0,1,0)),0))</f>
        <v>0</v>
      </c>
      <c r="AW19" s="21" t="n">
        <f aca="false">IF(G19="",0,IFERROR(IF(INDEX(Spelers!$E$5:$E$64,MATCH(G19,Spelers!$A$5:$A$64,0))="",0,IF(COUNTIF($F19:$M19,INDEX(Spelers!$E$5:$E$64,MATCH(G19,Spelers!$A$5:$A$64,0)))=0,1,0)),0))</f>
        <v>0</v>
      </c>
      <c r="AX19" s="21" t="n">
        <f aca="false">IF(H19="",0,IFERROR(IF(INDEX(Spelers!$E$5:$E$64,MATCH(H19,Spelers!$A$5:$A$64,0))="",0,IF(COUNTIF($F19:$M19,INDEX(Spelers!$E$5:$E$64,MATCH(H19,Spelers!$A$5:$A$64,0)))=0,1,0)),0))</f>
        <v>0</v>
      </c>
      <c r="AY19" s="21" t="n">
        <f aca="false">IF(I19="",0,IFERROR(IF(INDEX(Spelers!$E$5:$E$64,MATCH(I19,Spelers!$A$5:$A$64,0))="",0,IF(COUNTIF($F19:$M19,INDEX(Spelers!$E$5:$E$64,MATCH(I19,Spelers!$A$5:$A$64,0)))=0,1,0)),0))</f>
        <v>0</v>
      </c>
      <c r="AZ19" s="21" t="n">
        <f aca="false">IF(J19="",0,IFERROR(IF(INDEX(Spelers!$E$5:$E$64,MATCH(J19,Spelers!$A$5:$A$64,0))="",0,IF(COUNTIF($F19:$M19,INDEX(Spelers!$E$5:$E$64,MATCH(J19,Spelers!$A$5:$A$64,0)))=0,1,0)),0))</f>
        <v>0</v>
      </c>
      <c r="BA19" s="21" t="n">
        <f aca="false">IF(K19="",0,IFERROR(IF(INDEX(Spelers!$E$5:$E$64,MATCH(K19,Spelers!$A$5:$A$64,0))="",0,IF(COUNTIF($F19:$M19,INDEX(Spelers!$E$5:$E$64,MATCH(K19,Spelers!$A$5:$A$64,0)))=0,1,0)),0))</f>
        <v>0</v>
      </c>
      <c r="BB19" s="21" t="n">
        <f aca="false">IF(L19="",0,IFERROR(IF(INDEX(Spelers!$E$5:$E$64,MATCH(L19,Spelers!$A$5:$A$64,0))="",0,IF(COUNTIF($F19:$M19,INDEX(Spelers!$E$5:$E$64,MATCH(L19,Spelers!$A$5:$A$64,0)))=0,1,0)),0))</f>
        <v>0</v>
      </c>
      <c r="BC19" s="21" t="n">
        <f aca="false">IF(M19="",0,IFERROR(IF(INDEX(Spelers!$E$5:$E$64,MATCH(M19,Spelers!$A$5:$A$64,0))="",0,IF(COUNTIF($F19:$M19,INDEX(Spelers!$E$5:$E$64,MATCH(M19,Spelers!$A$5:$A$64,0)))=0,1,0)),0))</f>
        <v>0</v>
      </c>
      <c r="BD19" s="21" t="n">
        <f aca="false">IF(F19="",0,IF(COUNTIF($F$5:$M$34,F19)&gt;1,1,0))</f>
        <v>0</v>
      </c>
      <c r="BE19" s="21" t="n">
        <f aca="false">IF(G19="",0,IF(COUNTIF($F$5:$M$34,G19)&gt;1,1,0))</f>
        <v>0</v>
      </c>
      <c r="BF19" s="21" t="n">
        <f aca="false">IF(H19="",0,IF(COUNTIF($F$5:$M$34,H19)&gt;1,1,0))</f>
        <v>0</v>
      </c>
      <c r="BG19" s="21" t="n">
        <f aca="false">IF(I19="",0,IF(COUNTIF($F$5:$M$34,I19)&gt;1,1,0))</f>
        <v>0</v>
      </c>
      <c r="BH19" s="21" t="n">
        <f aca="false">IF(J19="",0,IF(COUNTIF($F$5:$M$34,J19)&gt;1,1,0))</f>
        <v>0</v>
      </c>
      <c r="BI19" s="21" t="n">
        <f aca="false">IF(K19="",0,IF(COUNTIF($F$5:$M$34,K19)&gt;1,1,0))</f>
        <v>0</v>
      </c>
      <c r="BJ19" s="21" t="n">
        <f aca="false">IF(L19="",0,IF(COUNTIF($F$5:$M$34,L19)&gt;1,1,0))</f>
        <v>0</v>
      </c>
      <c r="BK19" s="21" t="n">
        <f aca="false">IF(M19="",0,IF(COUNTIF($F$5:$M$34,M19)&gt;1,1,0))</f>
        <v>0</v>
      </c>
      <c r="BL19" s="0" t="str">
        <f aca="false">IF($N19&gt;$E19,"Te vol. ","")&amp;IF(SUM(AN19:AU19)&gt;0,"Speler kan niet op dit moment. ","")&amp;IF(SUM(AV19:BC19)&gt;0,"Buddy zit in andere groep. ","")&amp;IF(SUM(BD19:BK19)&gt;0,"Speler staat ook in andere groep. ","")&amp;IF(AND(COUNT(P19:W19)&gt;1,MAX(P19:W19)-MIN(P19:W19)&gt;Instellingen!$D$5),"Niveauverschil te groot. ","")&amp;IF((COUNTIF(X19:AE19,"Rood")&gt;0)+(COUNTIF(X19:AE19,"Oranje")&gt;0)+(COUNTIF(X19:AE19,"Groen")&gt;0)&gt;1,"Jeugdkleuren gemengd. ","")&amp;IF(AND(COUNTIF(AF19:AM19,"Jeugd")&gt;0,COUNTIF(AF19:AM19,"Volwassen")&gt;0),"Jeugd en volwassenen gemengd. ","")&amp;IF(AND($C19&lt;&gt;"",$B19&lt;&gt;"",COUNTIFS($B$5:$B$34,$B19,$C$5:$C$34,$C19)&gt;1),"Trainer staat dubbel. ","")&amp;IF(AND($C19&lt;&gt;"",$B19&lt;&gt;"",IFERROR(INDEX(Trainers!$B$5:$K$14,MATCH($C19,Trainers!$A$5:$A$14,0),MATCH($B19,Instellingen!$A$5:$A$14,0))&lt;&gt;"x",TRUE())),"Trainer kan niet. ","")&amp;IF(AND($B19&lt;&gt;"",IFERROR(SUMIF($B$5:$B$34,$B19,$D$5:$D$34)&gt;INDEX(Instellingen!$B$5:$B$14,MATCH($B19,Instellingen!$A$5:$A$14,0)),FALSE())),"Te weinig banen op dit tijdslot. ","")&amp;IF(AND($N19&gt;0,$B19=""),"Kies een tijdslot. ","")</f>
        <v/>
      </c>
    </row>
    <row r="20" customFormat="false" ht="15" hidden="false" customHeight="false" outlineLevel="0" collapsed="false">
      <c r="A20" s="15" t="s">
        <v>148</v>
      </c>
      <c r="B20" s="15"/>
      <c r="C20" s="17"/>
      <c r="D20" s="15"/>
      <c r="E20" s="15"/>
      <c r="F20" s="17"/>
      <c r="G20" s="17"/>
      <c r="H20" s="17"/>
      <c r="I20" s="17"/>
      <c r="J20" s="17"/>
      <c r="K20" s="17"/>
      <c r="L20" s="17"/>
      <c r="M20" s="17"/>
      <c r="N20" s="18" t="n">
        <f aca="false">COUNTA($F20:$M20)</f>
        <v>0</v>
      </c>
      <c r="O20" s="20" t="str">
        <f aca="false">IF(AND($N20=0,$C20=""),"",IF(BL20="","✓ Klopt","⚠ "&amp;TRIM(BL20)))</f>
        <v/>
      </c>
      <c r="P20" s="0" t="str">
        <f aca="false">IF(F20="","",IFERROR(IF(INDEX(Spelers!$C$5:$C$64,MATCH(F20,Spelers!$A$5:$A$64,0))="","",INDEX(Spelers!$C$5:$C$64,MATCH(F20,Spelers!$A$5:$A$64,0))),""))</f>
        <v/>
      </c>
      <c r="Q20" s="0" t="str">
        <f aca="false">IF(G20="","",IFERROR(IF(INDEX(Spelers!$C$5:$C$64,MATCH(G20,Spelers!$A$5:$A$64,0))="","",INDEX(Spelers!$C$5:$C$64,MATCH(G20,Spelers!$A$5:$A$64,0))),""))</f>
        <v/>
      </c>
      <c r="R20" s="0" t="str">
        <f aca="false">IF(H20="","",IFERROR(IF(INDEX(Spelers!$C$5:$C$64,MATCH(H20,Spelers!$A$5:$A$64,0))="","",INDEX(Spelers!$C$5:$C$64,MATCH(H20,Spelers!$A$5:$A$64,0))),""))</f>
        <v/>
      </c>
      <c r="S20" s="0" t="str">
        <f aca="false">IF(I20="","",IFERROR(IF(INDEX(Spelers!$C$5:$C$64,MATCH(I20,Spelers!$A$5:$A$64,0))="","",INDEX(Spelers!$C$5:$C$64,MATCH(I20,Spelers!$A$5:$A$64,0))),""))</f>
        <v/>
      </c>
      <c r="T20" s="0" t="str">
        <f aca="false">IF(J20="","",IFERROR(IF(INDEX(Spelers!$C$5:$C$64,MATCH(J20,Spelers!$A$5:$A$64,0))="","",INDEX(Spelers!$C$5:$C$64,MATCH(J20,Spelers!$A$5:$A$64,0))),""))</f>
        <v/>
      </c>
      <c r="U20" s="0" t="str">
        <f aca="false">IF(K20="","",IFERROR(IF(INDEX(Spelers!$C$5:$C$64,MATCH(K20,Spelers!$A$5:$A$64,0))="","",INDEX(Spelers!$C$5:$C$64,MATCH(K20,Spelers!$A$5:$A$64,0))),""))</f>
        <v/>
      </c>
      <c r="V20" s="0" t="str">
        <f aca="false">IF(L20="","",IFERROR(IF(INDEX(Spelers!$C$5:$C$64,MATCH(L20,Spelers!$A$5:$A$64,0))="","",INDEX(Spelers!$C$5:$C$64,MATCH(L20,Spelers!$A$5:$A$64,0))),""))</f>
        <v/>
      </c>
      <c r="W20" s="0" t="str">
        <f aca="false">IF(M20="","",IFERROR(IF(INDEX(Spelers!$C$5:$C$64,MATCH(M20,Spelers!$A$5:$A$64,0))="","",INDEX(Spelers!$C$5:$C$64,MATCH(M20,Spelers!$A$5:$A$64,0))),""))</f>
        <v/>
      </c>
      <c r="X20" s="0" t="str">
        <f aca="false">IF(F20="","",IFERROR(INDEX(Spelers!$D$5:$D$64,MATCH(F20,Spelers!$A$5:$A$64,0))&amp;"",""))</f>
        <v/>
      </c>
      <c r="Y20" s="0" t="str">
        <f aca="false">IF(G20="","",IFERROR(INDEX(Spelers!$D$5:$D$64,MATCH(G20,Spelers!$A$5:$A$64,0))&amp;"",""))</f>
        <v/>
      </c>
      <c r="Z20" s="0" t="str">
        <f aca="false">IF(H20="","",IFERROR(INDEX(Spelers!$D$5:$D$64,MATCH(H20,Spelers!$A$5:$A$64,0))&amp;"",""))</f>
        <v/>
      </c>
      <c r="AA20" s="0" t="str">
        <f aca="false">IF(I20="","",IFERROR(INDEX(Spelers!$D$5:$D$64,MATCH(I20,Spelers!$A$5:$A$64,0))&amp;"",""))</f>
        <v/>
      </c>
      <c r="AB20" s="0" t="str">
        <f aca="false">IF(J20="","",IFERROR(INDEX(Spelers!$D$5:$D$64,MATCH(J20,Spelers!$A$5:$A$64,0))&amp;"",""))</f>
        <v/>
      </c>
      <c r="AC20" s="0" t="str">
        <f aca="false">IF(K20="","",IFERROR(INDEX(Spelers!$D$5:$D$64,MATCH(K20,Spelers!$A$5:$A$64,0))&amp;"",""))</f>
        <v/>
      </c>
      <c r="AD20" s="0" t="str">
        <f aca="false">IF(L20="","",IFERROR(INDEX(Spelers!$D$5:$D$64,MATCH(L20,Spelers!$A$5:$A$64,0))&amp;"",""))</f>
        <v/>
      </c>
      <c r="AE20" s="0" t="str">
        <f aca="false">IF(M20="","",IFERROR(INDEX(Spelers!$D$5:$D$64,MATCH(M20,Spelers!$A$5:$A$64,0))&amp;"",""))</f>
        <v/>
      </c>
      <c r="AF20" s="0" t="str">
        <f aca="false">IF(F20="","",IFERROR(INDEX(Spelers!$B$5:$B$64,MATCH(F20,Spelers!$A$5:$A$64,0))&amp;"",""))</f>
        <v/>
      </c>
      <c r="AG20" s="0" t="str">
        <f aca="false">IF(G20="","",IFERROR(INDEX(Spelers!$B$5:$B$64,MATCH(G20,Spelers!$A$5:$A$64,0))&amp;"",""))</f>
        <v/>
      </c>
      <c r="AH20" s="0" t="str">
        <f aca="false">IF(H20="","",IFERROR(INDEX(Spelers!$B$5:$B$64,MATCH(H20,Spelers!$A$5:$A$64,0))&amp;"",""))</f>
        <v/>
      </c>
      <c r="AI20" s="0" t="str">
        <f aca="false">IF(I20="","",IFERROR(INDEX(Spelers!$B$5:$B$64,MATCH(I20,Spelers!$A$5:$A$64,0))&amp;"",""))</f>
        <v/>
      </c>
      <c r="AJ20" s="0" t="str">
        <f aca="false">IF(J20="","",IFERROR(INDEX(Spelers!$B$5:$B$64,MATCH(J20,Spelers!$A$5:$A$64,0))&amp;"",""))</f>
        <v/>
      </c>
      <c r="AK20" s="0" t="str">
        <f aca="false">IF(K20="","",IFERROR(INDEX(Spelers!$B$5:$B$64,MATCH(K20,Spelers!$A$5:$A$64,0))&amp;"",""))</f>
        <v/>
      </c>
      <c r="AL20" s="0" t="str">
        <f aca="false">IF(L20="","",IFERROR(INDEX(Spelers!$B$5:$B$64,MATCH(L20,Spelers!$A$5:$A$64,0))&amp;"",""))</f>
        <v/>
      </c>
      <c r="AM20" s="0" t="str">
        <f aca="false">IF(M20="","",IFERROR(INDEX(Spelers!$B$5:$B$64,MATCH(M20,Spelers!$A$5:$A$64,0))&amp;"",""))</f>
        <v/>
      </c>
      <c r="AN20" s="21" t="n">
        <f aca="false">IF(OR(F20="",$B20=""),0,IFERROR(IF(INDEX(Spelers!$G$5:$P$64,MATCH(F20,Spelers!$A$5:$A$64,0),MATCH($B20,Instellingen!$A$5:$A$14,0))="x",0,1),1))</f>
        <v>0</v>
      </c>
      <c r="AO20" s="21" t="n">
        <f aca="false">IF(OR(G20="",$B20=""),0,IFERROR(IF(INDEX(Spelers!$G$5:$P$64,MATCH(G20,Spelers!$A$5:$A$64,0),MATCH($B20,Instellingen!$A$5:$A$14,0))="x",0,1),1))</f>
        <v>0</v>
      </c>
      <c r="AP20" s="21" t="n">
        <f aca="false">IF(OR(H20="",$B20=""),0,IFERROR(IF(INDEX(Spelers!$G$5:$P$64,MATCH(H20,Spelers!$A$5:$A$64,0),MATCH($B20,Instellingen!$A$5:$A$14,0))="x",0,1),1))</f>
        <v>0</v>
      </c>
      <c r="AQ20" s="21" t="n">
        <f aca="false">IF(OR(I20="",$B20=""),0,IFERROR(IF(INDEX(Spelers!$G$5:$P$64,MATCH(I20,Spelers!$A$5:$A$64,0),MATCH($B20,Instellingen!$A$5:$A$14,0))="x",0,1),1))</f>
        <v>0</v>
      </c>
      <c r="AR20" s="21" t="n">
        <f aca="false">IF(OR(J20="",$B20=""),0,IFERROR(IF(INDEX(Spelers!$G$5:$P$64,MATCH(J20,Spelers!$A$5:$A$64,0),MATCH($B20,Instellingen!$A$5:$A$14,0))="x",0,1),1))</f>
        <v>0</v>
      </c>
      <c r="AS20" s="21" t="n">
        <f aca="false">IF(OR(K20="",$B20=""),0,IFERROR(IF(INDEX(Spelers!$G$5:$P$64,MATCH(K20,Spelers!$A$5:$A$64,0),MATCH($B20,Instellingen!$A$5:$A$14,0))="x",0,1),1))</f>
        <v>0</v>
      </c>
      <c r="AT20" s="21" t="n">
        <f aca="false">IF(OR(L20="",$B20=""),0,IFERROR(IF(INDEX(Spelers!$G$5:$P$64,MATCH(L20,Spelers!$A$5:$A$64,0),MATCH($B20,Instellingen!$A$5:$A$14,0))="x",0,1),1))</f>
        <v>0</v>
      </c>
      <c r="AU20" s="21" t="n">
        <f aca="false">IF(OR(M20="",$B20=""),0,IFERROR(IF(INDEX(Spelers!$G$5:$P$64,MATCH(M20,Spelers!$A$5:$A$64,0),MATCH($B20,Instellingen!$A$5:$A$14,0))="x",0,1),1))</f>
        <v>0</v>
      </c>
      <c r="AV20" s="21" t="n">
        <f aca="false">IF(F20="",0,IFERROR(IF(INDEX(Spelers!$E$5:$E$64,MATCH(F20,Spelers!$A$5:$A$64,0))="",0,IF(COUNTIF($F20:$M20,INDEX(Spelers!$E$5:$E$64,MATCH(F20,Spelers!$A$5:$A$64,0)))=0,1,0)),0))</f>
        <v>0</v>
      </c>
      <c r="AW20" s="21" t="n">
        <f aca="false">IF(G20="",0,IFERROR(IF(INDEX(Spelers!$E$5:$E$64,MATCH(G20,Spelers!$A$5:$A$64,0))="",0,IF(COUNTIF($F20:$M20,INDEX(Spelers!$E$5:$E$64,MATCH(G20,Spelers!$A$5:$A$64,0)))=0,1,0)),0))</f>
        <v>0</v>
      </c>
      <c r="AX20" s="21" t="n">
        <f aca="false">IF(H20="",0,IFERROR(IF(INDEX(Spelers!$E$5:$E$64,MATCH(H20,Spelers!$A$5:$A$64,0))="",0,IF(COUNTIF($F20:$M20,INDEX(Spelers!$E$5:$E$64,MATCH(H20,Spelers!$A$5:$A$64,0)))=0,1,0)),0))</f>
        <v>0</v>
      </c>
      <c r="AY20" s="21" t="n">
        <f aca="false">IF(I20="",0,IFERROR(IF(INDEX(Spelers!$E$5:$E$64,MATCH(I20,Spelers!$A$5:$A$64,0))="",0,IF(COUNTIF($F20:$M20,INDEX(Spelers!$E$5:$E$64,MATCH(I20,Spelers!$A$5:$A$64,0)))=0,1,0)),0))</f>
        <v>0</v>
      </c>
      <c r="AZ20" s="21" t="n">
        <f aca="false">IF(J20="",0,IFERROR(IF(INDEX(Spelers!$E$5:$E$64,MATCH(J20,Spelers!$A$5:$A$64,0))="",0,IF(COUNTIF($F20:$M20,INDEX(Spelers!$E$5:$E$64,MATCH(J20,Spelers!$A$5:$A$64,0)))=0,1,0)),0))</f>
        <v>0</v>
      </c>
      <c r="BA20" s="21" t="n">
        <f aca="false">IF(K20="",0,IFERROR(IF(INDEX(Spelers!$E$5:$E$64,MATCH(K20,Spelers!$A$5:$A$64,0))="",0,IF(COUNTIF($F20:$M20,INDEX(Spelers!$E$5:$E$64,MATCH(K20,Spelers!$A$5:$A$64,0)))=0,1,0)),0))</f>
        <v>0</v>
      </c>
      <c r="BB20" s="21" t="n">
        <f aca="false">IF(L20="",0,IFERROR(IF(INDEX(Spelers!$E$5:$E$64,MATCH(L20,Spelers!$A$5:$A$64,0))="",0,IF(COUNTIF($F20:$M20,INDEX(Spelers!$E$5:$E$64,MATCH(L20,Spelers!$A$5:$A$64,0)))=0,1,0)),0))</f>
        <v>0</v>
      </c>
      <c r="BC20" s="21" t="n">
        <f aca="false">IF(M20="",0,IFERROR(IF(INDEX(Spelers!$E$5:$E$64,MATCH(M20,Spelers!$A$5:$A$64,0))="",0,IF(COUNTIF($F20:$M20,INDEX(Spelers!$E$5:$E$64,MATCH(M20,Spelers!$A$5:$A$64,0)))=0,1,0)),0))</f>
        <v>0</v>
      </c>
      <c r="BD20" s="21" t="n">
        <f aca="false">IF(F20="",0,IF(COUNTIF($F$5:$M$34,F20)&gt;1,1,0))</f>
        <v>0</v>
      </c>
      <c r="BE20" s="21" t="n">
        <f aca="false">IF(G20="",0,IF(COUNTIF($F$5:$M$34,G20)&gt;1,1,0))</f>
        <v>0</v>
      </c>
      <c r="BF20" s="21" t="n">
        <f aca="false">IF(H20="",0,IF(COUNTIF($F$5:$M$34,H20)&gt;1,1,0))</f>
        <v>0</v>
      </c>
      <c r="BG20" s="21" t="n">
        <f aca="false">IF(I20="",0,IF(COUNTIF($F$5:$M$34,I20)&gt;1,1,0))</f>
        <v>0</v>
      </c>
      <c r="BH20" s="21" t="n">
        <f aca="false">IF(J20="",0,IF(COUNTIF($F$5:$M$34,J20)&gt;1,1,0))</f>
        <v>0</v>
      </c>
      <c r="BI20" s="21" t="n">
        <f aca="false">IF(K20="",0,IF(COUNTIF($F$5:$M$34,K20)&gt;1,1,0))</f>
        <v>0</v>
      </c>
      <c r="BJ20" s="21" t="n">
        <f aca="false">IF(L20="",0,IF(COUNTIF($F$5:$M$34,L20)&gt;1,1,0))</f>
        <v>0</v>
      </c>
      <c r="BK20" s="21" t="n">
        <f aca="false">IF(M20="",0,IF(COUNTIF($F$5:$M$34,M20)&gt;1,1,0))</f>
        <v>0</v>
      </c>
      <c r="BL20" s="0" t="str">
        <f aca="false">IF($N20&gt;$E20,"Te vol. ","")&amp;IF(SUM(AN20:AU20)&gt;0,"Speler kan niet op dit moment. ","")&amp;IF(SUM(AV20:BC20)&gt;0,"Buddy zit in andere groep. ","")&amp;IF(SUM(BD20:BK20)&gt;0,"Speler staat ook in andere groep. ","")&amp;IF(AND(COUNT(P20:W20)&gt;1,MAX(P20:W20)-MIN(P20:W20)&gt;Instellingen!$D$5),"Niveauverschil te groot. ","")&amp;IF((COUNTIF(X20:AE20,"Rood")&gt;0)+(COUNTIF(X20:AE20,"Oranje")&gt;0)+(COUNTIF(X20:AE20,"Groen")&gt;0)&gt;1,"Jeugdkleuren gemengd. ","")&amp;IF(AND(COUNTIF(AF20:AM20,"Jeugd")&gt;0,COUNTIF(AF20:AM20,"Volwassen")&gt;0),"Jeugd en volwassenen gemengd. ","")&amp;IF(AND($C20&lt;&gt;"",$B20&lt;&gt;"",COUNTIFS($B$5:$B$34,$B20,$C$5:$C$34,$C20)&gt;1),"Trainer staat dubbel. ","")&amp;IF(AND($C20&lt;&gt;"",$B20&lt;&gt;"",IFERROR(INDEX(Trainers!$B$5:$K$14,MATCH($C20,Trainers!$A$5:$A$14,0),MATCH($B20,Instellingen!$A$5:$A$14,0))&lt;&gt;"x",TRUE())),"Trainer kan niet. ","")&amp;IF(AND($B20&lt;&gt;"",IFERROR(SUMIF($B$5:$B$34,$B20,$D$5:$D$34)&gt;INDEX(Instellingen!$B$5:$B$14,MATCH($B20,Instellingen!$A$5:$A$14,0)),FALSE())),"Te weinig banen op dit tijdslot. ","")&amp;IF(AND($N20&gt;0,$B20=""),"Kies een tijdslot. ","")</f>
        <v/>
      </c>
    </row>
    <row r="21" customFormat="false" ht="15" hidden="false" customHeight="false" outlineLevel="0" collapsed="false">
      <c r="A21" s="15" t="s">
        <v>149</v>
      </c>
      <c r="B21" s="15"/>
      <c r="C21" s="17"/>
      <c r="D21" s="15"/>
      <c r="E21" s="15"/>
      <c r="F21" s="17"/>
      <c r="G21" s="17"/>
      <c r="H21" s="17"/>
      <c r="I21" s="17"/>
      <c r="J21" s="17"/>
      <c r="K21" s="17"/>
      <c r="L21" s="17"/>
      <c r="M21" s="17"/>
      <c r="N21" s="18" t="n">
        <f aca="false">COUNTA($F21:$M21)</f>
        <v>0</v>
      </c>
      <c r="O21" s="20" t="str">
        <f aca="false">IF(AND($N21=0,$C21=""),"",IF(BL21="","✓ Klopt","⚠ "&amp;TRIM(BL21)))</f>
        <v/>
      </c>
      <c r="P21" s="0" t="str">
        <f aca="false">IF(F21="","",IFERROR(IF(INDEX(Spelers!$C$5:$C$64,MATCH(F21,Spelers!$A$5:$A$64,0))="","",INDEX(Spelers!$C$5:$C$64,MATCH(F21,Spelers!$A$5:$A$64,0))),""))</f>
        <v/>
      </c>
      <c r="Q21" s="0" t="str">
        <f aca="false">IF(G21="","",IFERROR(IF(INDEX(Spelers!$C$5:$C$64,MATCH(G21,Spelers!$A$5:$A$64,0))="","",INDEX(Spelers!$C$5:$C$64,MATCH(G21,Spelers!$A$5:$A$64,0))),""))</f>
        <v/>
      </c>
      <c r="R21" s="0" t="str">
        <f aca="false">IF(H21="","",IFERROR(IF(INDEX(Spelers!$C$5:$C$64,MATCH(H21,Spelers!$A$5:$A$64,0))="","",INDEX(Spelers!$C$5:$C$64,MATCH(H21,Spelers!$A$5:$A$64,0))),""))</f>
        <v/>
      </c>
      <c r="S21" s="0" t="str">
        <f aca="false">IF(I21="","",IFERROR(IF(INDEX(Spelers!$C$5:$C$64,MATCH(I21,Spelers!$A$5:$A$64,0))="","",INDEX(Spelers!$C$5:$C$64,MATCH(I21,Spelers!$A$5:$A$64,0))),""))</f>
        <v/>
      </c>
      <c r="T21" s="0" t="str">
        <f aca="false">IF(J21="","",IFERROR(IF(INDEX(Spelers!$C$5:$C$64,MATCH(J21,Spelers!$A$5:$A$64,0))="","",INDEX(Spelers!$C$5:$C$64,MATCH(J21,Spelers!$A$5:$A$64,0))),""))</f>
        <v/>
      </c>
      <c r="U21" s="0" t="str">
        <f aca="false">IF(K21="","",IFERROR(IF(INDEX(Spelers!$C$5:$C$64,MATCH(K21,Spelers!$A$5:$A$64,0))="","",INDEX(Spelers!$C$5:$C$64,MATCH(K21,Spelers!$A$5:$A$64,0))),""))</f>
        <v/>
      </c>
      <c r="V21" s="0" t="str">
        <f aca="false">IF(L21="","",IFERROR(IF(INDEX(Spelers!$C$5:$C$64,MATCH(L21,Spelers!$A$5:$A$64,0))="","",INDEX(Spelers!$C$5:$C$64,MATCH(L21,Spelers!$A$5:$A$64,0))),""))</f>
        <v/>
      </c>
      <c r="W21" s="0" t="str">
        <f aca="false">IF(M21="","",IFERROR(IF(INDEX(Spelers!$C$5:$C$64,MATCH(M21,Spelers!$A$5:$A$64,0))="","",INDEX(Spelers!$C$5:$C$64,MATCH(M21,Spelers!$A$5:$A$64,0))),""))</f>
        <v/>
      </c>
      <c r="X21" s="0" t="str">
        <f aca="false">IF(F21="","",IFERROR(INDEX(Spelers!$D$5:$D$64,MATCH(F21,Spelers!$A$5:$A$64,0))&amp;"",""))</f>
        <v/>
      </c>
      <c r="Y21" s="0" t="str">
        <f aca="false">IF(G21="","",IFERROR(INDEX(Spelers!$D$5:$D$64,MATCH(G21,Spelers!$A$5:$A$64,0))&amp;"",""))</f>
        <v/>
      </c>
      <c r="Z21" s="0" t="str">
        <f aca="false">IF(H21="","",IFERROR(INDEX(Spelers!$D$5:$D$64,MATCH(H21,Spelers!$A$5:$A$64,0))&amp;"",""))</f>
        <v/>
      </c>
      <c r="AA21" s="0" t="str">
        <f aca="false">IF(I21="","",IFERROR(INDEX(Spelers!$D$5:$D$64,MATCH(I21,Spelers!$A$5:$A$64,0))&amp;"",""))</f>
        <v/>
      </c>
      <c r="AB21" s="0" t="str">
        <f aca="false">IF(J21="","",IFERROR(INDEX(Spelers!$D$5:$D$64,MATCH(J21,Spelers!$A$5:$A$64,0))&amp;"",""))</f>
        <v/>
      </c>
      <c r="AC21" s="0" t="str">
        <f aca="false">IF(K21="","",IFERROR(INDEX(Spelers!$D$5:$D$64,MATCH(K21,Spelers!$A$5:$A$64,0))&amp;"",""))</f>
        <v/>
      </c>
      <c r="AD21" s="0" t="str">
        <f aca="false">IF(L21="","",IFERROR(INDEX(Spelers!$D$5:$D$64,MATCH(L21,Spelers!$A$5:$A$64,0))&amp;"",""))</f>
        <v/>
      </c>
      <c r="AE21" s="0" t="str">
        <f aca="false">IF(M21="","",IFERROR(INDEX(Spelers!$D$5:$D$64,MATCH(M21,Spelers!$A$5:$A$64,0))&amp;"",""))</f>
        <v/>
      </c>
      <c r="AF21" s="0" t="str">
        <f aca="false">IF(F21="","",IFERROR(INDEX(Spelers!$B$5:$B$64,MATCH(F21,Spelers!$A$5:$A$64,0))&amp;"",""))</f>
        <v/>
      </c>
      <c r="AG21" s="0" t="str">
        <f aca="false">IF(G21="","",IFERROR(INDEX(Spelers!$B$5:$B$64,MATCH(G21,Spelers!$A$5:$A$64,0))&amp;"",""))</f>
        <v/>
      </c>
      <c r="AH21" s="0" t="str">
        <f aca="false">IF(H21="","",IFERROR(INDEX(Spelers!$B$5:$B$64,MATCH(H21,Spelers!$A$5:$A$64,0))&amp;"",""))</f>
        <v/>
      </c>
      <c r="AI21" s="0" t="str">
        <f aca="false">IF(I21="","",IFERROR(INDEX(Spelers!$B$5:$B$64,MATCH(I21,Spelers!$A$5:$A$64,0))&amp;"",""))</f>
        <v/>
      </c>
      <c r="AJ21" s="0" t="str">
        <f aca="false">IF(J21="","",IFERROR(INDEX(Spelers!$B$5:$B$64,MATCH(J21,Spelers!$A$5:$A$64,0))&amp;"",""))</f>
        <v/>
      </c>
      <c r="AK21" s="0" t="str">
        <f aca="false">IF(K21="","",IFERROR(INDEX(Spelers!$B$5:$B$64,MATCH(K21,Spelers!$A$5:$A$64,0))&amp;"",""))</f>
        <v/>
      </c>
      <c r="AL21" s="0" t="str">
        <f aca="false">IF(L21="","",IFERROR(INDEX(Spelers!$B$5:$B$64,MATCH(L21,Spelers!$A$5:$A$64,0))&amp;"",""))</f>
        <v/>
      </c>
      <c r="AM21" s="0" t="str">
        <f aca="false">IF(M21="","",IFERROR(INDEX(Spelers!$B$5:$B$64,MATCH(M21,Spelers!$A$5:$A$64,0))&amp;"",""))</f>
        <v/>
      </c>
      <c r="AN21" s="21" t="n">
        <f aca="false">IF(OR(F21="",$B21=""),0,IFERROR(IF(INDEX(Spelers!$G$5:$P$64,MATCH(F21,Spelers!$A$5:$A$64,0),MATCH($B21,Instellingen!$A$5:$A$14,0))="x",0,1),1))</f>
        <v>0</v>
      </c>
      <c r="AO21" s="21" t="n">
        <f aca="false">IF(OR(G21="",$B21=""),0,IFERROR(IF(INDEX(Spelers!$G$5:$P$64,MATCH(G21,Spelers!$A$5:$A$64,0),MATCH($B21,Instellingen!$A$5:$A$14,0))="x",0,1),1))</f>
        <v>0</v>
      </c>
      <c r="AP21" s="21" t="n">
        <f aca="false">IF(OR(H21="",$B21=""),0,IFERROR(IF(INDEX(Spelers!$G$5:$P$64,MATCH(H21,Spelers!$A$5:$A$64,0),MATCH($B21,Instellingen!$A$5:$A$14,0))="x",0,1),1))</f>
        <v>0</v>
      </c>
      <c r="AQ21" s="21" t="n">
        <f aca="false">IF(OR(I21="",$B21=""),0,IFERROR(IF(INDEX(Spelers!$G$5:$P$64,MATCH(I21,Spelers!$A$5:$A$64,0),MATCH($B21,Instellingen!$A$5:$A$14,0))="x",0,1),1))</f>
        <v>0</v>
      </c>
      <c r="AR21" s="21" t="n">
        <f aca="false">IF(OR(J21="",$B21=""),0,IFERROR(IF(INDEX(Spelers!$G$5:$P$64,MATCH(J21,Spelers!$A$5:$A$64,0),MATCH($B21,Instellingen!$A$5:$A$14,0))="x",0,1),1))</f>
        <v>0</v>
      </c>
      <c r="AS21" s="21" t="n">
        <f aca="false">IF(OR(K21="",$B21=""),0,IFERROR(IF(INDEX(Spelers!$G$5:$P$64,MATCH(K21,Spelers!$A$5:$A$64,0),MATCH($B21,Instellingen!$A$5:$A$14,0))="x",0,1),1))</f>
        <v>0</v>
      </c>
      <c r="AT21" s="21" t="n">
        <f aca="false">IF(OR(L21="",$B21=""),0,IFERROR(IF(INDEX(Spelers!$G$5:$P$64,MATCH(L21,Spelers!$A$5:$A$64,0),MATCH($B21,Instellingen!$A$5:$A$14,0))="x",0,1),1))</f>
        <v>0</v>
      </c>
      <c r="AU21" s="21" t="n">
        <f aca="false">IF(OR(M21="",$B21=""),0,IFERROR(IF(INDEX(Spelers!$G$5:$P$64,MATCH(M21,Spelers!$A$5:$A$64,0),MATCH($B21,Instellingen!$A$5:$A$14,0))="x",0,1),1))</f>
        <v>0</v>
      </c>
      <c r="AV21" s="21" t="n">
        <f aca="false">IF(F21="",0,IFERROR(IF(INDEX(Spelers!$E$5:$E$64,MATCH(F21,Spelers!$A$5:$A$64,0))="",0,IF(COUNTIF($F21:$M21,INDEX(Spelers!$E$5:$E$64,MATCH(F21,Spelers!$A$5:$A$64,0)))=0,1,0)),0))</f>
        <v>0</v>
      </c>
      <c r="AW21" s="21" t="n">
        <f aca="false">IF(G21="",0,IFERROR(IF(INDEX(Spelers!$E$5:$E$64,MATCH(G21,Spelers!$A$5:$A$64,0))="",0,IF(COUNTIF($F21:$M21,INDEX(Spelers!$E$5:$E$64,MATCH(G21,Spelers!$A$5:$A$64,0)))=0,1,0)),0))</f>
        <v>0</v>
      </c>
      <c r="AX21" s="21" t="n">
        <f aca="false">IF(H21="",0,IFERROR(IF(INDEX(Spelers!$E$5:$E$64,MATCH(H21,Spelers!$A$5:$A$64,0))="",0,IF(COUNTIF($F21:$M21,INDEX(Spelers!$E$5:$E$64,MATCH(H21,Spelers!$A$5:$A$64,0)))=0,1,0)),0))</f>
        <v>0</v>
      </c>
      <c r="AY21" s="21" t="n">
        <f aca="false">IF(I21="",0,IFERROR(IF(INDEX(Spelers!$E$5:$E$64,MATCH(I21,Spelers!$A$5:$A$64,0))="",0,IF(COUNTIF($F21:$M21,INDEX(Spelers!$E$5:$E$64,MATCH(I21,Spelers!$A$5:$A$64,0)))=0,1,0)),0))</f>
        <v>0</v>
      </c>
      <c r="AZ21" s="21" t="n">
        <f aca="false">IF(J21="",0,IFERROR(IF(INDEX(Spelers!$E$5:$E$64,MATCH(J21,Spelers!$A$5:$A$64,0))="",0,IF(COUNTIF($F21:$M21,INDEX(Spelers!$E$5:$E$64,MATCH(J21,Spelers!$A$5:$A$64,0)))=0,1,0)),0))</f>
        <v>0</v>
      </c>
      <c r="BA21" s="21" t="n">
        <f aca="false">IF(K21="",0,IFERROR(IF(INDEX(Spelers!$E$5:$E$64,MATCH(K21,Spelers!$A$5:$A$64,0))="",0,IF(COUNTIF($F21:$M21,INDEX(Spelers!$E$5:$E$64,MATCH(K21,Spelers!$A$5:$A$64,0)))=0,1,0)),0))</f>
        <v>0</v>
      </c>
      <c r="BB21" s="21" t="n">
        <f aca="false">IF(L21="",0,IFERROR(IF(INDEX(Spelers!$E$5:$E$64,MATCH(L21,Spelers!$A$5:$A$64,0))="",0,IF(COUNTIF($F21:$M21,INDEX(Spelers!$E$5:$E$64,MATCH(L21,Spelers!$A$5:$A$64,0)))=0,1,0)),0))</f>
        <v>0</v>
      </c>
      <c r="BC21" s="21" t="n">
        <f aca="false">IF(M21="",0,IFERROR(IF(INDEX(Spelers!$E$5:$E$64,MATCH(M21,Spelers!$A$5:$A$64,0))="",0,IF(COUNTIF($F21:$M21,INDEX(Spelers!$E$5:$E$64,MATCH(M21,Spelers!$A$5:$A$64,0)))=0,1,0)),0))</f>
        <v>0</v>
      </c>
      <c r="BD21" s="21" t="n">
        <f aca="false">IF(F21="",0,IF(COUNTIF($F$5:$M$34,F21)&gt;1,1,0))</f>
        <v>0</v>
      </c>
      <c r="BE21" s="21" t="n">
        <f aca="false">IF(G21="",0,IF(COUNTIF($F$5:$M$34,G21)&gt;1,1,0))</f>
        <v>0</v>
      </c>
      <c r="BF21" s="21" t="n">
        <f aca="false">IF(H21="",0,IF(COUNTIF($F$5:$M$34,H21)&gt;1,1,0))</f>
        <v>0</v>
      </c>
      <c r="BG21" s="21" t="n">
        <f aca="false">IF(I21="",0,IF(COUNTIF($F$5:$M$34,I21)&gt;1,1,0))</f>
        <v>0</v>
      </c>
      <c r="BH21" s="21" t="n">
        <f aca="false">IF(J21="",0,IF(COUNTIF($F$5:$M$34,J21)&gt;1,1,0))</f>
        <v>0</v>
      </c>
      <c r="BI21" s="21" t="n">
        <f aca="false">IF(K21="",0,IF(COUNTIF($F$5:$M$34,K21)&gt;1,1,0))</f>
        <v>0</v>
      </c>
      <c r="BJ21" s="21" t="n">
        <f aca="false">IF(L21="",0,IF(COUNTIF($F$5:$M$34,L21)&gt;1,1,0))</f>
        <v>0</v>
      </c>
      <c r="BK21" s="21" t="n">
        <f aca="false">IF(M21="",0,IF(COUNTIF($F$5:$M$34,M21)&gt;1,1,0))</f>
        <v>0</v>
      </c>
      <c r="BL21" s="0" t="str">
        <f aca="false">IF($N21&gt;$E21,"Te vol. ","")&amp;IF(SUM(AN21:AU21)&gt;0,"Speler kan niet op dit moment. ","")&amp;IF(SUM(AV21:BC21)&gt;0,"Buddy zit in andere groep. ","")&amp;IF(SUM(BD21:BK21)&gt;0,"Speler staat ook in andere groep. ","")&amp;IF(AND(COUNT(P21:W21)&gt;1,MAX(P21:W21)-MIN(P21:W21)&gt;Instellingen!$D$5),"Niveauverschil te groot. ","")&amp;IF((COUNTIF(X21:AE21,"Rood")&gt;0)+(COUNTIF(X21:AE21,"Oranje")&gt;0)+(COUNTIF(X21:AE21,"Groen")&gt;0)&gt;1,"Jeugdkleuren gemengd. ","")&amp;IF(AND(COUNTIF(AF21:AM21,"Jeugd")&gt;0,COUNTIF(AF21:AM21,"Volwassen")&gt;0),"Jeugd en volwassenen gemengd. ","")&amp;IF(AND($C21&lt;&gt;"",$B21&lt;&gt;"",COUNTIFS($B$5:$B$34,$B21,$C$5:$C$34,$C21)&gt;1),"Trainer staat dubbel. ","")&amp;IF(AND($C21&lt;&gt;"",$B21&lt;&gt;"",IFERROR(INDEX(Trainers!$B$5:$K$14,MATCH($C21,Trainers!$A$5:$A$14,0),MATCH($B21,Instellingen!$A$5:$A$14,0))&lt;&gt;"x",TRUE())),"Trainer kan niet. ","")&amp;IF(AND($B21&lt;&gt;"",IFERROR(SUMIF($B$5:$B$34,$B21,$D$5:$D$34)&gt;INDEX(Instellingen!$B$5:$B$14,MATCH($B21,Instellingen!$A$5:$A$14,0)),FALSE())),"Te weinig banen op dit tijdslot. ","")&amp;IF(AND($N21&gt;0,$B21=""),"Kies een tijdslot. ","")</f>
        <v/>
      </c>
    </row>
    <row r="22" customFormat="false" ht="15" hidden="false" customHeight="false" outlineLevel="0" collapsed="false">
      <c r="A22" s="15" t="s">
        <v>150</v>
      </c>
      <c r="B22" s="15"/>
      <c r="C22" s="17"/>
      <c r="D22" s="15"/>
      <c r="E22" s="15"/>
      <c r="F22" s="17"/>
      <c r="G22" s="17"/>
      <c r="H22" s="17"/>
      <c r="I22" s="17"/>
      <c r="J22" s="17"/>
      <c r="K22" s="17"/>
      <c r="L22" s="17"/>
      <c r="M22" s="17"/>
      <c r="N22" s="18" t="n">
        <f aca="false">COUNTA($F22:$M22)</f>
        <v>0</v>
      </c>
      <c r="O22" s="20" t="str">
        <f aca="false">IF(AND($N22=0,$C22=""),"",IF(BL22="","✓ Klopt","⚠ "&amp;TRIM(BL22)))</f>
        <v/>
      </c>
      <c r="P22" s="0" t="str">
        <f aca="false">IF(F22="","",IFERROR(IF(INDEX(Spelers!$C$5:$C$64,MATCH(F22,Spelers!$A$5:$A$64,0))="","",INDEX(Spelers!$C$5:$C$64,MATCH(F22,Spelers!$A$5:$A$64,0))),""))</f>
        <v/>
      </c>
      <c r="Q22" s="0" t="str">
        <f aca="false">IF(G22="","",IFERROR(IF(INDEX(Spelers!$C$5:$C$64,MATCH(G22,Spelers!$A$5:$A$64,0))="","",INDEX(Spelers!$C$5:$C$64,MATCH(G22,Spelers!$A$5:$A$64,0))),""))</f>
        <v/>
      </c>
      <c r="R22" s="0" t="str">
        <f aca="false">IF(H22="","",IFERROR(IF(INDEX(Spelers!$C$5:$C$64,MATCH(H22,Spelers!$A$5:$A$64,0))="","",INDEX(Spelers!$C$5:$C$64,MATCH(H22,Spelers!$A$5:$A$64,0))),""))</f>
        <v/>
      </c>
      <c r="S22" s="0" t="str">
        <f aca="false">IF(I22="","",IFERROR(IF(INDEX(Spelers!$C$5:$C$64,MATCH(I22,Spelers!$A$5:$A$64,0))="","",INDEX(Spelers!$C$5:$C$64,MATCH(I22,Spelers!$A$5:$A$64,0))),""))</f>
        <v/>
      </c>
      <c r="T22" s="0" t="str">
        <f aca="false">IF(J22="","",IFERROR(IF(INDEX(Spelers!$C$5:$C$64,MATCH(J22,Spelers!$A$5:$A$64,0))="","",INDEX(Spelers!$C$5:$C$64,MATCH(J22,Spelers!$A$5:$A$64,0))),""))</f>
        <v/>
      </c>
      <c r="U22" s="0" t="str">
        <f aca="false">IF(K22="","",IFERROR(IF(INDEX(Spelers!$C$5:$C$64,MATCH(K22,Spelers!$A$5:$A$64,0))="","",INDEX(Spelers!$C$5:$C$64,MATCH(K22,Spelers!$A$5:$A$64,0))),""))</f>
        <v/>
      </c>
      <c r="V22" s="0" t="str">
        <f aca="false">IF(L22="","",IFERROR(IF(INDEX(Spelers!$C$5:$C$64,MATCH(L22,Spelers!$A$5:$A$64,0))="","",INDEX(Spelers!$C$5:$C$64,MATCH(L22,Spelers!$A$5:$A$64,0))),""))</f>
        <v/>
      </c>
      <c r="W22" s="0" t="str">
        <f aca="false">IF(M22="","",IFERROR(IF(INDEX(Spelers!$C$5:$C$64,MATCH(M22,Spelers!$A$5:$A$64,0))="","",INDEX(Spelers!$C$5:$C$64,MATCH(M22,Spelers!$A$5:$A$64,0))),""))</f>
        <v/>
      </c>
      <c r="X22" s="0" t="str">
        <f aca="false">IF(F22="","",IFERROR(INDEX(Spelers!$D$5:$D$64,MATCH(F22,Spelers!$A$5:$A$64,0))&amp;"",""))</f>
        <v/>
      </c>
      <c r="Y22" s="0" t="str">
        <f aca="false">IF(G22="","",IFERROR(INDEX(Spelers!$D$5:$D$64,MATCH(G22,Spelers!$A$5:$A$64,0))&amp;"",""))</f>
        <v/>
      </c>
      <c r="Z22" s="0" t="str">
        <f aca="false">IF(H22="","",IFERROR(INDEX(Spelers!$D$5:$D$64,MATCH(H22,Spelers!$A$5:$A$64,0))&amp;"",""))</f>
        <v/>
      </c>
      <c r="AA22" s="0" t="str">
        <f aca="false">IF(I22="","",IFERROR(INDEX(Spelers!$D$5:$D$64,MATCH(I22,Spelers!$A$5:$A$64,0))&amp;"",""))</f>
        <v/>
      </c>
      <c r="AB22" s="0" t="str">
        <f aca="false">IF(J22="","",IFERROR(INDEX(Spelers!$D$5:$D$64,MATCH(J22,Spelers!$A$5:$A$64,0))&amp;"",""))</f>
        <v/>
      </c>
      <c r="AC22" s="0" t="str">
        <f aca="false">IF(K22="","",IFERROR(INDEX(Spelers!$D$5:$D$64,MATCH(K22,Spelers!$A$5:$A$64,0))&amp;"",""))</f>
        <v/>
      </c>
      <c r="AD22" s="0" t="str">
        <f aca="false">IF(L22="","",IFERROR(INDEX(Spelers!$D$5:$D$64,MATCH(L22,Spelers!$A$5:$A$64,0))&amp;"",""))</f>
        <v/>
      </c>
      <c r="AE22" s="0" t="str">
        <f aca="false">IF(M22="","",IFERROR(INDEX(Spelers!$D$5:$D$64,MATCH(M22,Spelers!$A$5:$A$64,0))&amp;"",""))</f>
        <v/>
      </c>
      <c r="AF22" s="0" t="str">
        <f aca="false">IF(F22="","",IFERROR(INDEX(Spelers!$B$5:$B$64,MATCH(F22,Spelers!$A$5:$A$64,0))&amp;"",""))</f>
        <v/>
      </c>
      <c r="AG22" s="0" t="str">
        <f aca="false">IF(G22="","",IFERROR(INDEX(Spelers!$B$5:$B$64,MATCH(G22,Spelers!$A$5:$A$64,0))&amp;"",""))</f>
        <v/>
      </c>
      <c r="AH22" s="0" t="str">
        <f aca="false">IF(H22="","",IFERROR(INDEX(Spelers!$B$5:$B$64,MATCH(H22,Spelers!$A$5:$A$64,0))&amp;"",""))</f>
        <v/>
      </c>
      <c r="AI22" s="0" t="str">
        <f aca="false">IF(I22="","",IFERROR(INDEX(Spelers!$B$5:$B$64,MATCH(I22,Spelers!$A$5:$A$64,0))&amp;"",""))</f>
        <v/>
      </c>
      <c r="AJ22" s="0" t="str">
        <f aca="false">IF(J22="","",IFERROR(INDEX(Spelers!$B$5:$B$64,MATCH(J22,Spelers!$A$5:$A$64,0))&amp;"",""))</f>
        <v/>
      </c>
      <c r="AK22" s="0" t="str">
        <f aca="false">IF(K22="","",IFERROR(INDEX(Spelers!$B$5:$B$64,MATCH(K22,Spelers!$A$5:$A$64,0))&amp;"",""))</f>
        <v/>
      </c>
      <c r="AL22" s="0" t="str">
        <f aca="false">IF(L22="","",IFERROR(INDEX(Spelers!$B$5:$B$64,MATCH(L22,Spelers!$A$5:$A$64,0))&amp;"",""))</f>
        <v/>
      </c>
      <c r="AM22" s="0" t="str">
        <f aca="false">IF(M22="","",IFERROR(INDEX(Spelers!$B$5:$B$64,MATCH(M22,Spelers!$A$5:$A$64,0))&amp;"",""))</f>
        <v/>
      </c>
      <c r="AN22" s="21" t="n">
        <f aca="false">IF(OR(F22="",$B22=""),0,IFERROR(IF(INDEX(Spelers!$G$5:$P$64,MATCH(F22,Spelers!$A$5:$A$64,0),MATCH($B22,Instellingen!$A$5:$A$14,0))="x",0,1),1))</f>
        <v>0</v>
      </c>
      <c r="AO22" s="21" t="n">
        <f aca="false">IF(OR(G22="",$B22=""),0,IFERROR(IF(INDEX(Spelers!$G$5:$P$64,MATCH(G22,Spelers!$A$5:$A$64,0),MATCH($B22,Instellingen!$A$5:$A$14,0))="x",0,1),1))</f>
        <v>0</v>
      </c>
      <c r="AP22" s="21" t="n">
        <f aca="false">IF(OR(H22="",$B22=""),0,IFERROR(IF(INDEX(Spelers!$G$5:$P$64,MATCH(H22,Spelers!$A$5:$A$64,0),MATCH($B22,Instellingen!$A$5:$A$14,0))="x",0,1),1))</f>
        <v>0</v>
      </c>
      <c r="AQ22" s="21" t="n">
        <f aca="false">IF(OR(I22="",$B22=""),0,IFERROR(IF(INDEX(Spelers!$G$5:$P$64,MATCH(I22,Spelers!$A$5:$A$64,0),MATCH($B22,Instellingen!$A$5:$A$14,0))="x",0,1),1))</f>
        <v>0</v>
      </c>
      <c r="AR22" s="21" t="n">
        <f aca="false">IF(OR(J22="",$B22=""),0,IFERROR(IF(INDEX(Spelers!$G$5:$P$64,MATCH(J22,Spelers!$A$5:$A$64,0),MATCH($B22,Instellingen!$A$5:$A$14,0))="x",0,1),1))</f>
        <v>0</v>
      </c>
      <c r="AS22" s="21" t="n">
        <f aca="false">IF(OR(K22="",$B22=""),0,IFERROR(IF(INDEX(Spelers!$G$5:$P$64,MATCH(K22,Spelers!$A$5:$A$64,0),MATCH($B22,Instellingen!$A$5:$A$14,0))="x",0,1),1))</f>
        <v>0</v>
      </c>
      <c r="AT22" s="21" t="n">
        <f aca="false">IF(OR(L22="",$B22=""),0,IFERROR(IF(INDEX(Spelers!$G$5:$P$64,MATCH(L22,Spelers!$A$5:$A$64,0),MATCH($B22,Instellingen!$A$5:$A$14,0))="x",0,1),1))</f>
        <v>0</v>
      </c>
      <c r="AU22" s="21" t="n">
        <f aca="false">IF(OR(M22="",$B22=""),0,IFERROR(IF(INDEX(Spelers!$G$5:$P$64,MATCH(M22,Spelers!$A$5:$A$64,0),MATCH($B22,Instellingen!$A$5:$A$14,0))="x",0,1),1))</f>
        <v>0</v>
      </c>
      <c r="AV22" s="21" t="n">
        <f aca="false">IF(F22="",0,IFERROR(IF(INDEX(Spelers!$E$5:$E$64,MATCH(F22,Spelers!$A$5:$A$64,0))="",0,IF(COUNTIF($F22:$M22,INDEX(Spelers!$E$5:$E$64,MATCH(F22,Spelers!$A$5:$A$64,0)))=0,1,0)),0))</f>
        <v>0</v>
      </c>
      <c r="AW22" s="21" t="n">
        <f aca="false">IF(G22="",0,IFERROR(IF(INDEX(Spelers!$E$5:$E$64,MATCH(G22,Spelers!$A$5:$A$64,0))="",0,IF(COUNTIF($F22:$M22,INDEX(Spelers!$E$5:$E$64,MATCH(G22,Spelers!$A$5:$A$64,0)))=0,1,0)),0))</f>
        <v>0</v>
      </c>
      <c r="AX22" s="21" t="n">
        <f aca="false">IF(H22="",0,IFERROR(IF(INDEX(Spelers!$E$5:$E$64,MATCH(H22,Spelers!$A$5:$A$64,0))="",0,IF(COUNTIF($F22:$M22,INDEX(Spelers!$E$5:$E$64,MATCH(H22,Spelers!$A$5:$A$64,0)))=0,1,0)),0))</f>
        <v>0</v>
      </c>
      <c r="AY22" s="21" t="n">
        <f aca="false">IF(I22="",0,IFERROR(IF(INDEX(Spelers!$E$5:$E$64,MATCH(I22,Spelers!$A$5:$A$64,0))="",0,IF(COUNTIF($F22:$M22,INDEX(Spelers!$E$5:$E$64,MATCH(I22,Spelers!$A$5:$A$64,0)))=0,1,0)),0))</f>
        <v>0</v>
      </c>
      <c r="AZ22" s="21" t="n">
        <f aca="false">IF(J22="",0,IFERROR(IF(INDEX(Spelers!$E$5:$E$64,MATCH(J22,Spelers!$A$5:$A$64,0))="",0,IF(COUNTIF($F22:$M22,INDEX(Spelers!$E$5:$E$64,MATCH(J22,Spelers!$A$5:$A$64,0)))=0,1,0)),0))</f>
        <v>0</v>
      </c>
      <c r="BA22" s="21" t="n">
        <f aca="false">IF(K22="",0,IFERROR(IF(INDEX(Spelers!$E$5:$E$64,MATCH(K22,Spelers!$A$5:$A$64,0))="",0,IF(COUNTIF($F22:$M22,INDEX(Spelers!$E$5:$E$64,MATCH(K22,Spelers!$A$5:$A$64,0)))=0,1,0)),0))</f>
        <v>0</v>
      </c>
      <c r="BB22" s="21" t="n">
        <f aca="false">IF(L22="",0,IFERROR(IF(INDEX(Spelers!$E$5:$E$64,MATCH(L22,Spelers!$A$5:$A$64,0))="",0,IF(COUNTIF($F22:$M22,INDEX(Spelers!$E$5:$E$64,MATCH(L22,Spelers!$A$5:$A$64,0)))=0,1,0)),0))</f>
        <v>0</v>
      </c>
      <c r="BC22" s="21" t="n">
        <f aca="false">IF(M22="",0,IFERROR(IF(INDEX(Spelers!$E$5:$E$64,MATCH(M22,Spelers!$A$5:$A$64,0))="",0,IF(COUNTIF($F22:$M22,INDEX(Spelers!$E$5:$E$64,MATCH(M22,Spelers!$A$5:$A$64,0)))=0,1,0)),0))</f>
        <v>0</v>
      </c>
      <c r="BD22" s="21" t="n">
        <f aca="false">IF(F22="",0,IF(COUNTIF($F$5:$M$34,F22)&gt;1,1,0))</f>
        <v>0</v>
      </c>
      <c r="BE22" s="21" t="n">
        <f aca="false">IF(G22="",0,IF(COUNTIF($F$5:$M$34,G22)&gt;1,1,0))</f>
        <v>0</v>
      </c>
      <c r="BF22" s="21" t="n">
        <f aca="false">IF(H22="",0,IF(COUNTIF($F$5:$M$34,H22)&gt;1,1,0))</f>
        <v>0</v>
      </c>
      <c r="BG22" s="21" t="n">
        <f aca="false">IF(I22="",0,IF(COUNTIF($F$5:$M$34,I22)&gt;1,1,0))</f>
        <v>0</v>
      </c>
      <c r="BH22" s="21" t="n">
        <f aca="false">IF(J22="",0,IF(COUNTIF($F$5:$M$34,J22)&gt;1,1,0))</f>
        <v>0</v>
      </c>
      <c r="BI22" s="21" t="n">
        <f aca="false">IF(K22="",0,IF(COUNTIF($F$5:$M$34,K22)&gt;1,1,0))</f>
        <v>0</v>
      </c>
      <c r="BJ22" s="21" t="n">
        <f aca="false">IF(L22="",0,IF(COUNTIF($F$5:$M$34,L22)&gt;1,1,0))</f>
        <v>0</v>
      </c>
      <c r="BK22" s="21" t="n">
        <f aca="false">IF(M22="",0,IF(COUNTIF($F$5:$M$34,M22)&gt;1,1,0))</f>
        <v>0</v>
      </c>
      <c r="BL22" s="0" t="str">
        <f aca="false">IF($N22&gt;$E22,"Te vol. ","")&amp;IF(SUM(AN22:AU22)&gt;0,"Speler kan niet op dit moment. ","")&amp;IF(SUM(AV22:BC22)&gt;0,"Buddy zit in andere groep. ","")&amp;IF(SUM(BD22:BK22)&gt;0,"Speler staat ook in andere groep. ","")&amp;IF(AND(COUNT(P22:W22)&gt;1,MAX(P22:W22)-MIN(P22:W22)&gt;Instellingen!$D$5),"Niveauverschil te groot. ","")&amp;IF((COUNTIF(X22:AE22,"Rood")&gt;0)+(COUNTIF(X22:AE22,"Oranje")&gt;0)+(COUNTIF(X22:AE22,"Groen")&gt;0)&gt;1,"Jeugdkleuren gemengd. ","")&amp;IF(AND(COUNTIF(AF22:AM22,"Jeugd")&gt;0,COUNTIF(AF22:AM22,"Volwassen")&gt;0),"Jeugd en volwassenen gemengd. ","")&amp;IF(AND($C22&lt;&gt;"",$B22&lt;&gt;"",COUNTIFS($B$5:$B$34,$B22,$C$5:$C$34,$C22)&gt;1),"Trainer staat dubbel. ","")&amp;IF(AND($C22&lt;&gt;"",$B22&lt;&gt;"",IFERROR(INDEX(Trainers!$B$5:$K$14,MATCH($C22,Trainers!$A$5:$A$14,0),MATCH($B22,Instellingen!$A$5:$A$14,0))&lt;&gt;"x",TRUE())),"Trainer kan niet. ","")&amp;IF(AND($B22&lt;&gt;"",IFERROR(SUMIF($B$5:$B$34,$B22,$D$5:$D$34)&gt;INDEX(Instellingen!$B$5:$B$14,MATCH($B22,Instellingen!$A$5:$A$14,0)),FALSE())),"Te weinig banen op dit tijdslot. ","")&amp;IF(AND($N22&gt;0,$B22=""),"Kies een tijdslot. ","")</f>
        <v/>
      </c>
    </row>
    <row r="23" customFormat="false" ht="15" hidden="false" customHeight="false" outlineLevel="0" collapsed="false">
      <c r="A23" s="15" t="s">
        <v>151</v>
      </c>
      <c r="B23" s="15"/>
      <c r="C23" s="17"/>
      <c r="D23" s="15"/>
      <c r="E23" s="15"/>
      <c r="F23" s="17"/>
      <c r="G23" s="17"/>
      <c r="H23" s="17"/>
      <c r="I23" s="17"/>
      <c r="J23" s="17"/>
      <c r="K23" s="17"/>
      <c r="L23" s="17"/>
      <c r="M23" s="17"/>
      <c r="N23" s="18" t="n">
        <f aca="false">COUNTA($F23:$M23)</f>
        <v>0</v>
      </c>
      <c r="O23" s="20" t="str">
        <f aca="false">IF(AND($N23=0,$C23=""),"",IF(BL23="","✓ Klopt","⚠ "&amp;TRIM(BL23)))</f>
        <v/>
      </c>
      <c r="P23" s="0" t="str">
        <f aca="false">IF(F23="","",IFERROR(IF(INDEX(Spelers!$C$5:$C$64,MATCH(F23,Spelers!$A$5:$A$64,0))="","",INDEX(Spelers!$C$5:$C$64,MATCH(F23,Spelers!$A$5:$A$64,0))),""))</f>
        <v/>
      </c>
      <c r="Q23" s="0" t="str">
        <f aca="false">IF(G23="","",IFERROR(IF(INDEX(Spelers!$C$5:$C$64,MATCH(G23,Spelers!$A$5:$A$64,0))="","",INDEX(Spelers!$C$5:$C$64,MATCH(G23,Spelers!$A$5:$A$64,0))),""))</f>
        <v/>
      </c>
      <c r="R23" s="0" t="str">
        <f aca="false">IF(H23="","",IFERROR(IF(INDEX(Spelers!$C$5:$C$64,MATCH(H23,Spelers!$A$5:$A$64,0))="","",INDEX(Spelers!$C$5:$C$64,MATCH(H23,Spelers!$A$5:$A$64,0))),""))</f>
        <v/>
      </c>
      <c r="S23" s="0" t="str">
        <f aca="false">IF(I23="","",IFERROR(IF(INDEX(Spelers!$C$5:$C$64,MATCH(I23,Spelers!$A$5:$A$64,0))="","",INDEX(Spelers!$C$5:$C$64,MATCH(I23,Spelers!$A$5:$A$64,0))),""))</f>
        <v/>
      </c>
      <c r="T23" s="0" t="str">
        <f aca="false">IF(J23="","",IFERROR(IF(INDEX(Spelers!$C$5:$C$64,MATCH(J23,Spelers!$A$5:$A$64,0))="","",INDEX(Spelers!$C$5:$C$64,MATCH(J23,Spelers!$A$5:$A$64,0))),""))</f>
        <v/>
      </c>
      <c r="U23" s="0" t="str">
        <f aca="false">IF(K23="","",IFERROR(IF(INDEX(Spelers!$C$5:$C$64,MATCH(K23,Spelers!$A$5:$A$64,0))="","",INDEX(Spelers!$C$5:$C$64,MATCH(K23,Spelers!$A$5:$A$64,0))),""))</f>
        <v/>
      </c>
      <c r="V23" s="0" t="str">
        <f aca="false">IF(L23="","",IFERROR(IF(INDEX(Spelers!$C$5:$C$64,MATCH(L23,Spelers!$A$5:$A$64,0))="","",INDEX(Spelers!$C$5:$C$64,MATCH(L23,Spelers!$A$5:$A$64,0))),""))</f>
        <v/>
      </c>
      <c r="W23" s="0" t="str">
        <f aca="false">IF(M23="","",IFERROR(IF(INDEX(Spelers!$C$5:$C$64,MATCH(M23,Spelers!$A$5:$A$64,0))="","",INDEX(Spelers!$C$5:$C$64,MATCH(M23,Spelers!$A$5:$A$64,0))),""))</f>
        <v/>
      </c>
      <c r="X23" s="0" t="str">
        <f aca="false">IF(F23="","",IFERROR(INDEX(Spelers!$D$5:$D$64,MATCH(F23,Spelers!$A$5:$A$64,0))&amp;"",""))</f>
        <v/>
      </c>
      <c r="Y23" s="0" t="str">
        <f aca="false">IF(G23="","",IFERROR(INDEX(Spelers!$D$5:$D$64,MATCH(G23,Spelers!$A$5:$A$64,0))&amp;"",""))</f>
        <v/>
      </c>
      <c r="Z23" s="0" t="str">
        <f aca="false">IF(H23="","",IFERROR(INDEX(Spelers!$D$5:$D$64,MATCH(H23,Spelers!$A$5:$A$64,0))&amp;"",""))</f>
        <v/>
      </c>
      <c r="AA23" s="0" t="str">
        <f aca="false">IF(I23="","",IFERROR(INDEX(Spelers!$D$5:$D$64,MATCH(I23,Spelers!$A$5:$A$64,0))&amp;"",""))</f>
        <v/>
      </c>
      <c r="AB23" s="0" t="str">
        <f aca="false">IF(J23="","",IFERROR(INDEX(Spelers!$D$5:$D$64,MATCH(J23,Spelers!$A$5:$A$64,0))&amp;"",""))</f>
        <v/>
      </c>
      <c r="AC23" s="0" t="str">
        <f aca="false">IF(K23="","",IFERROR(INDEX(Spelers!$D$5:$D$64,MATCH(K23,Spelers!$A$5:$A$64,0))&amp;"",""))</f>
        <v/>
      </c>
      <c r="AD23" s="0" t="str">
        <f aca="false">IF(L23="","",IFERROR(INDEX(Spelers!$D$5:$D$64,MATCH(L23,Spelers!$A$5:$A$64,0))&amp;"",""))</f>
        <v/>
      </c>
      <c r="AE23" s="0" t="str">
        <f aca="false">IF(M23="","",IFERROR(INDEX(Spelers!$D$5:$D$64,MATCH(M23,Spelers!$A$5:$A$64,0))&amp;"",""))</f>
        <v/>
      </c>
      <c r="AF23" s="0" t="str">
        <f aca="false">IF(F23="","",IFERROR(INDEX(Spelers!$B$5:$B$64,MATCH(F23,Spelers!$A$5:$A$64,0))&amp;"",""))</f>
        <v/>
      </c>
      <c r="AG23" s="0" t="str">
        <f aca="false">IF(G23="","",IFERROR(INDEX(Spelers!$B$5:$B$64,MATCH(G23,Spelers!$A$5:$A$64,0))&amp;"",""))</f>
        <v/>
      </c>
      <c r="AH23" s="0" t="str">
        <f aca="false">IF(H23="","",IFERROR(INDEX(Spelers!$B$5:$B$64,MATCH(H23,Spelers!$A$5:$A$64,0))&amp;"",""))</f>
        <v/>
      </c>
      <c r="AI23" s="0" t="str">
        <f aca="false">IF(I23="","",IFERROR(INDEX(Spelers!$B$5:$B$64,MATCH(I23,Spelers!$A$5:$A$64,0))&amp;"",""))</f>
        <v/>
      </c>
      <c r="AJ23" s="0" t="str">
        <f aca="false">IF(J23="","",IFERROR(INDEX(Spelers!$B$5:$B$64,MATCH(J23,Spelers!$A$5:$A$64,0))&amp;"",""))</f>
        <v/>
      </c>
      <c r="AK23" s="0" t="str">
        <f aca="false">IF(K23="","",IFERROR(INDEX(Spelers!$B$5:$B$64,MATCH(K23,Spelers!$A$5:$A$64,0))&amp;"",""))</f>
        <v/>
      </c>
      <c r="AL23" s="0" t="str">
        <f aca="false">IF(L23="","",IFERROR(INDEX(Spelers!$B$5:$B$64,MATCH(L23,Spelers!$A$5:$A$64,0))&amp;"",""))</f>
        <v/>
      </c>
      <c r="AM23" s="0" t="str">
        <f aca="false">IF(M23="","",IFERROR(INDEX(Spelers!$B$5:$B$64,MATCH(M23,Spelers!$A$5:$A$64,0))&amp;"",""))</f>
        <v/>
      </c>
      <c r="AN23" s="21" t="n">
        <f aca="false">IF(OR(F23="",$B23=""),0,IFERROR(IF(INDEX(Spelers!$G$5:$P$64,MATCH(F23,Spelers!$A$5:$A$64,0),MATCH($B23,Instellingen!$A$5:$A$14,0))="x",0,1),1))</f>
        <v>0</v>
      </c>
      <c r="AO23" s="21" t="n">
        <f aca="false">IF(OR(G23="",$B23=""),0,IFERROR(IF(INDEX(Spelers!$G$5:$P$64,MATCH(G23,Spelers!$A$5:$A$64,0),MATCH($B23,Instellingen!$A$5:$A$14,0))="x",0,1),1))</f>
        <v>0</v>
      </c>
      <c r="AP23" s="21" t="n">
        <f aca="false">IF(OR(H23="",$B23=""),0,IFERROR(IF(INDEX(Spelers!$G$5:$P$64,MATCH(H23,Spelers!$A$5:$A$64,0),MATCH($B23,Instellingen!$A$5:$A$14,0))="x",0,1),1))</f>
        <v>0</v>
      </c>
      <c r="AQ23" s="21" t="n">
        <f aca="false">IF(OR(I23="",$B23=""),0,IFERROR(IF(INDEX(Spelers!$G$5:$P$64,MATCH(I23,Spelers!$A$5:$A$64,0),MATCH($B23,Instellingen!$A$5:$A$14,0))="x",0,1),1))</f>
        <v>0</v>
      </c>
      <c r="AR23" s="21" t="n">
        <f aca="false">IF(OR(J23="",$B23=""),0,IFERROR(IF(INDEX(Spelers!$G$5:$P$64,MATCH(J23,Spelers!$A$5:$A$64,0),MATCH($B23,Instellingen!$A$5:$A$14,0))="x",0,1),1))</f>
        <v>0</v>
      </c>
      <c r="AS23" s="21" t="n">
        <f aca="false">IF(OR(K23="",$B23=""),0,IFERROR(IF(INDEX(Spelers!$G$5:$P$64,MATCH(K23,Spelers!$A$5:$A$64,0),MATCH($B23,Instellingen!$A$5:$A$14,0))="x",0,1),1))</f>
        <v>0</v>
      </c>
      <c r="AT23" s="21" t="n">
        <f aca="false">IF(OR(L23="",$B23=""),0,IFERROR(IF(INDEX(Spelers!$G$5:$P$64,MATCH(L23,Spelers!$A$5:$A$64,0),MATCH($B23,Instellingen!$A$5:$A$14,0))="x",0,1),1))</f>
        <v>0</v>
      </c>
      <c r="AU23" s="21" t="n">
        <f aca="false">IF(OR(M23="",$B23=""),0,IFERROR(IF(INDEX(Spelers!$G$5:$P$64,MATCH(M23,Spelers!$A$5:$A$64,0),MATCH($B23,Instellingen!$A$5:$A$14,0))="x",0,1),1))</f>
        <v>0</v>
      </c>
      <c r="AV23" s="21" t="n">
        <f aca="false">IF(F23="",0,IFERROR(IF(INDEX(Spelers!$E$5:$E$64,MATCH(F23,Spelers!$A$5:$A$64,0))="",0,IF(COUNTIF($F23:$M23,INDEX(Spelers!$E$5:$E$64,MATCH(F23,Spelers!$A$5:$A$64,0)))=0,1,0)),0))</f>
        <v>0</v>
      </c>
      <c r="AW23" s="21" t="n">
        <f aca="false">IF(G23="",0,IFERROR(IF(INDEX(Spelers!$E$5:$E$64,MATCH(G23,Spelers!$A$5:$A$64,0))="",0,IF(COUNTIF($F23:$M23,INDEX(Spelers!$E$5:$E$64,MATCH(G23,Spelers!$A$5:$A$64,0)))=0,1,0)),0))</f>
        <v>0</v>
      </c>
      <c r="AX23" s="21" t="n">
        <f aca="false">IF(H23="",0,IFERROR(IF(INDEX(Spelers!$E$5:$E$64,MATCH(H23,Spelers!$A$5:$A$64,0))="",0,IF(COUNTIF($F23:$M23,INDEX(Spelers!$E$5:$E$64,MATCH(H23,Spelers!$A$5:$A$64,0)))=0,1,0)),0))</f>
        <v>0</v>
      </c>
      <c r="AY23" s="21" t="n">
        <f aca="false">IF(I23="",0,IFERROR(IF(INDEX(Spelers!$E$5:$E$64,MATCH(I23,Spelers!$A$5:$A$64,0))="",0,IF(COUNTIF($F23:$M23,INDEX(Spelers!$E$5:$E$64,MATCH(I23,Spelers!$A$5:$A$64,0)))=0,1,0)),0))</f>
        <v>0</v>
      </c>
      <c r="AZ23" s="21" t="n">
        <f aca="false">IF(J23="",0,IFERROR(IF(INDEX(Spelers!$E$5:$E$64,MATCH(J23,Spelers!$A$5:$A$64,0))="",0,IF(COUNTIF($F23:$M23,INDEX(Spelers!$E$5:$E$64,MATCH(J23,Spelers!$A$5:$A$64,0)))=0,1,0)),0))</f>
        <v>0</v>
      </c>
      <c r="BA23" s="21" t="n">
        <f aca="false">IF(K23="",0,IFERROR(IF(INDEX(Spelers!$E$5:$E$64,MATCH(K23,Spelers!$A$5:$A$64,0))="",0,IF(COUNTIF($F23:$M23,INDEX(Spelers!$E$5:$E$64,MATCH(K23,Spelers!$A$5:$A$64,0)))=0,1,0)),0))</f>
        <v>0</v>
      </c>
      <c r="BB23" s="21" t="n">
        <f aca="false">IF(L23="",0,IFERROR(IF(INDEX(Spelers!$E$5:$E$64,MATCH(L23,Spelers!$A$5:$A$64,0))="",0,IF(COUNTIF($F23:$M23,INDEX(Spelers!$E$5:$E$64,MATCH(L23,Spelers!$A$5:$A$64,0)))=0,1,0)),0))</f>
        <v>0</v>
      </c>
      <c r="BC23" s="21" t="n">
        <f aca="false">IF(M23="",0,IFERROR(IF(INDEX(Spelers!$E$5:$E$64,MATCH(M23,Spelers!$A$5:$A$64,0))="",0,IF(COUNTIF($F23:$M23,INDEX(Spelers!$E$5:$E$64,MATCH(M23,Spelers!$A$5:$A$64,0)))=0,1,0)),0))</f>
        <v>0</v>
      </c>
      <c r="BD23" s="21" t="n">
        <f aca="false">IF(F23="",0,IF(COUNTIF($F$5:$M$34,F23)&gt;1,1,0))</f>
        <v>0</v>
      </c>
      <c r="BE23" s="21" t="n">
        <f aca="false">IF(G23="",0,IF(COUNTIF($F$5:$M$34,G23)&gt;1,1,0))</f>
        <v>0</v>
      </c>
      <c r="BF23" s="21" t="n">
        <f aca="false">IF(H23="",0,IF(COUNTIF($F$5:$M$34,H23)&gt;1,1,0))</f>
        <v>0</v>
      </c>
      <c r="BG23" s="21" t="n">
        <f aca="false">IF(I23="",0,IF(COUNTIF($F$5:$M$34,I23)&gt;1,1,0))</f>
        <v>0</v>
      </c>
      <c r="BH23" s="21" t="n">
        <f aca="false">IF(J23="",0,IF(COUNTIF($F$5:$M$34,J23)&gt;1,1,0))</f>
        <v>0</v>
      </c>
      <c r="BI23" s="21" t="n">
        <f aca="false">IF(K23="",0,IF(COUNTIF($F$5:$M$34,K23)&gt;1,1,0))</f>
        <v>0</v>
      </c>
      <c r="BJ23" s="21" t="n">
        <f aca="false">IF(L23="",0,IF(COUNTIF($F$5:$M$34,L23)&gt;1,1,0))</f>
        <v>0</v>
      </c>
      <c r="BK23" s="21" t="n">
        <f aca="false">IF(M23="",0,IF(COUNTIF($F$5:$M$34,M23)&gt;1,1,0))</f>
        <v>0</v>
      </c>
      <c r="BL23" s="0" t="str">
        <f aca="false">IF($N23&gt;$E23,"Te vol. ","")&amp;IF(SUM(AN23:AU23)&gt;0,"Speler kan niet op dit moment. ","")&amp;IF(SUM(AV23:BC23)&gt;0,"Buddy zit in andere groep. ","")&amp;IF(SUM(BD23:BK23)&gt;0,"Speler staat ook in andere groep. ","")&amp;IF(AND(COUNT(P23:W23)&gt;1,MAX(P23:W23)-MIN(P23:W23)&gt;Instellingen!$D$5),"Niveauverschil te groot. ","")&amp;IF((COUNTIF(X23:AE23,"Rood")&gt;0)+(COUNTIF(X23:AE23,"Oranje")&gt;0)+(COUNTIF(X23:AE23,"Groen")&gt;0)&gt;1,"Jeugdkleuren gemengd. ","")&amp;IF(AND(COUNTIF(AF23:AM23,"Jeugd")&gt;0,COUNTIF(AF23:AM23,"Volwassen")&gt;0),"Jeugd en volwassenen gemengd. ","")&amp;IF(AND($C23&lt;&gt;"",$B23&lt;&gt;"",COUNTIFS($B$5:$B$34,$B23,$C$5:$C$34,$C23)&gt;1),"Trainer staat dubbel. ","")&amp;IF(AND($C23&lt;&gt;"",$B23&lt;&gt;"",IFERROR(INDEX(Trainers!$B$5:$K$14,MATCH($C23,Trainers!$A$5:$A$14,0),MATCH($B23,Instellingen!$A$5:$A$14,0))&lt;&gt;"x",TRUE())),"Trainer kan niet. ","")&amp;IF(AND($B23&lt;&gt;"",IFERROR(SUMIF($B$5:$B$34,$B23,$D$5:$D$34)&gt;INDEX(Instellingen!$B$5:$B$14,MATCH($B23,Instellingen!$A$5:$A$14,0)),FALSE())),"Te weinig banen op dit tijdslot. ","")&amp;IF(AND($N23&gt;0,$B23=""),"Kies een tijdslot. ","")</f>
        <v/>
      </c>
    </row>
    <row r="24" customFormat="false" ht="15" hidden="false" customHeight="false" outlineLevel="0" collapsed="false">
      <c r="A24" s="15" t="s">
        <v>152</v>
      </c>
      <c r="B24" s="15"/>
      <c r="C24" s="17"/>
      <c r="D24" s="15"/>
      <c r="E24" s="15"/>
      <c r="F24" s="17"/>
      <c r="G24" s="17"/>
      <c r="H24" s="17"/>
      <c r="I24" s="17"/>
      <c r="J24" s="17"/>
      <c r="K24" s="17"/>
      <c r="L24" s="17"/>
      <c r="M24" s="17"/>
      <c r="N24" s="18" t="n">
        <f aca="false">COUNTA($F24:$M24)</f>
        <v>0</v>
      </c>
      <c r="O24" s="20" t="str">
        <f aca="false">IF(AND($N24=0,$C24=""),"",IF(BL24="","✓ Klopt","⚠ "&amp;TRIM(BL24)))</f>
        <v/>
      </c>
      <c r="P24" s="0" t="str">
        <f aca="false">IF(F24="","",IFERROR(IF(INDEX(Spelers!$C$5:$C$64,MATCH(F24,Spelers!$A$5:$A$64,0))="","",INDEX(Spelers!$C$5:$C$64,MATCH(F24,Spelers!$A$5:$A$64,0))),""))</f>
        <v/>
      </c>
      <c r="Q24" s="0" t="str">
        <f aca="false">IF(G24="","",IFERROR(IF(INDEX(Spelers!$C$5:$C$64,MATCH(G24,Spelers!$A$5:$A$64,0))="","",INDEX(Spelers!$C$5:$C$64,MATCH(G24,Spelers!$A$5:$A$64,0))),""))</f>
        <v/>
      </c>
      <c r="R24" s="0" t="str">
        <f aca="false">IF(H24="","",IFERROR(IF(INDEX(Spelers!$C$5:$C$64,MATCH(H24,Spelers!$A$5:$A$64,0))="","",INDEX(Spelers!$C$5:$C$64,MATCH(H24,Spelers!$A$5:$A$64,0))),""))</f>
        <v/>
      </c>
      <c r="S24" s="0" t="str">
        <f aca="false">IF(I24="","",IFERROR(IF(INDEX(Spelers!$C$5:$C$64,MATCH(I24,Spelers!$A$5:$A$64,0))="","",INDEX(Spelers!$C$5:$C$64,MATCH(I24,Spelers!$A$5:$A$64,0))),""))</f>
        <v/>
      </c>
      <c r="T24" s="0" t="str">
        <f aca="false">IF(J24="","",IFERROR(IF(INDEX(Spelers!$C$5:$C$64,MATCH(J24,Spelers!$A$5:$A$64,0))="","",INDEX(Spelers!$C$5:$C$64,MATCH(J24,Spelers!$A$5:$A$64,0))),""))</f>
        <v/>
      </c>
      <c r="U24" s="0" t="str">
        <f aca="false">IF(K24="","",IFERROR(IF(INDEX(Spelers!$C$5:$C$64,MATCH(K24,Spelers!$A$5:$A$64,0))="","",INDEX(Spelers!$C$5:$C$64,MATCH(K24,Spelers!$A$5:$A$64,0))),""))</f>
        <v/>
      </c>
      <c r="V24" s="0" t="str">
        <f aca="false">IF(L24="","",IFERROR(IF(INDEX(Spelers!$C$5:$C$64,MATCH(L24,Spelers!$A$5:$A$64,0))="","",INDEX(Spelers!$C$5:$C$64,MATCH(L24,Spelers!$A$5:$A$64,0))),""))</f>
        <v/>
      </c>
      <c r="W24" s="0" t="str">
        <f aca="false">IF(M24="","",IFERROR(IF(INDEX(Spelers!$C$5:$C$64,MATCH(M24,Spelers!$A$5:$A$64,0))="","",INDEX(Spelers!$C$5:$C$64,MATCH(M24,Spelers!$A$5:$A$64,0))),""))</f>
        <v/>
      </c>
      <c r="X24" s="0" t="str">
        <f aca="false">IF(F24="","",IFERROR(INDEX(Spelers!$D$5:$D$64,MATCH(F24,Spelers!$A$5:$A$64,0))&amp;"",""))</f>
        <v/>
      </c>
      <c r="Y24" s="0" t="str">
        <f aca="false">IF(G24="","",IFERROR(INDEX(Spelers!$D$5:$D$64,MATCH(G24,Spelers!$A$5:$A$64,0))&amp;"",""))</f>
        <v/>
      </c>
      <c r="Z24" s="0" t="str">
        <f aca="false">IF(H24="","",IFERROR(INDEX(Spelers!$D$5:$D$64,MATCH(H24,Spelers!$A$5:$A$64,0))&amp;"",""))</f>
        <v/>
      </c>
      <c r="AA24" s="0" t="str">
        <f aca="false">IF(I24="","",IFERROR(INDEX(Spelers!$D$5:$D$64,MATCH(I24,Spelers!$A$5:$A$64,0))&amp;"",""))</f>
        <v/>
      </c>
      <c r="AB24" s="0" t="str">
        <f aca="false">IF(J24="","",IFERROR(INDEX(Spelers!$D$5:$D$64,MATCH(J24,Spelers!$A$5:$A$64,0))&amp;"",""))</f>
        <v/>
      </c>
      <c r="AC24" s="0" t="str">
        <f aca="false">IF(K24="","",IFERROR(INDEX(Spelers!$D$5:$D$64,MATCH(K24,Spelers!$A$5:$A$64,0))&amp;"",""))</f>
        <v/>
      </c>
      <c r="AD24" s="0" t="str">
        <f aca="false">IF(L24="","",IFERROR(INDEX(Spelers!$D$5:$D$64,MATCH(L24,Spelers!$A$5:$A$64,0))&amp;"",""))</f>
        <v/>
      </c>
      <c r="AE24" s="0" t="str">
        <f aca="false">IF(M24="","",IFERROR(INDEX(Spelers!$D$5:$D$64,MATCH(M24,Spelers!$A$5:$A$64,0))&amp;"",""))</f>
        <v/>
      </c>
      <c r="AF24" s="0" t="str">
        <f aca="false">IF(F24="","",IFERROR(INDEX(Spelers!$B$5:$B$64,MATCH(F24,Spelers!$A$5:$A$64,0))&amp;"",""))</f>
        <v/>
      </c>
      <c r="AG24" s="0" t="str">
        <f aca="false">IF(G24="","",IFERROR(INDEX(Spelers!$B$5:$B$64,MATCH(G24,Spelers!$A$5:$A$64,0))&amp;"",""))</f>
        <v/>
      </c>
      <c r="AH24" s="0" t="str">
        <f aca="false">IF(H24="","",IFERROR(INDEX(Spelers!$B$5:$B$64,MATCH(H24,Spelers!$A$5:$A$64,0))&amp;"",""))</f>
        <v/>
      </c>
      <c r="AI24" s="0" t="str">
        <f aca="false">IF(I24="","",IFERROR(INDEX(Spelers!$B$5:$B$64,MATCH(I24,Spelers!$A$5:$A$64,0))&amp;"",""))</f>
        <v/>
      </c>
      <c r="AJ24" s="0" t="str">
        <f aca="false">IF(J24="","",IFERROR(INDEX(Spelers!$B$5:$B$64,MATCH(J24,Spelers!$A$5:$A$64,0))&amp;"",""))</f>
        <v/>
      </c>
      <c r="AK24" s="0" t="str">
        <f aca="false">IF(K24="","",IFERROR(INDEX(Spelers!$B$5:$B$64,MATCH(K24,Spelers!$A$5:$A$64,0))&amp;"",""))</f>
        <v/>
      </c>
      <c r="AL24" s="0" t="str">
        <f aca="false">IF(L24="","",IFERROR(INDEX(Spelers!$B$5:$B$64,MATCH(L24,Spelers!$A$5:$A$64,0))&amp;"",""))</f>
        <v/>
      </c>
      <c r="AM24" s="0" t="str">
        <f aca="false">IF(M24="","",IFERROR(INDEX(Spelers!$B$5:$B$64,MATCH(M24,Spelers!$A$5:$A$64,0))&amp;"",""))</f>
        <v/>
      </c>
      <c r="AN24" s="21" t="n">
        <f aca="false">IF(OR(F24="",$B24=""),0,IFERROR(IF(INDEX(Spelers!$G$5:$P$64,MATCH(F24,Spelers!$A$5:$A$64,0),MATCH($B24,Instellingen!$A$5:$A$14,0))="x",0,1),1))</f>
        <v>0</v>
      </c>
      <c r="AO24" s="21" t="n">
        <f aca="false">IF(OR(G24="",$B24=""),0,IFERROR(IF(INDEX(Spelers!$G$5:$P$64,MATCH(G24,Spelers!$A$5:$A$64,0),MATCH($B24,Instellingen!$A$5:$A$14,0))="x",0,1),1))</f>
        <v>0</v>
      </c>
      <c r="AP24" s="21" t="n">
        <f aca="false">IF(OR(H24="",$B24=""),0,IFERROR(IF(INDEX(Spelers!$G$5:$P$64,MATCH(H24,Spelers!$A$5:$A$64,0),MATCH($B24,Instellingen!$A$5:$A$14,0))="x",0,1),1))</f>
        <v>0</v>
      </c>
      <c r="AQ24" s="21" t="n">
        <f aca="false">IF(OR(I24="",$B24=""),0,IFERROR(IF(INDEX(Spelers!$G$5:$P$64,MATCH(I24,Spelers!$A$5:$A$64,0),MATCH($B24,Instellingen!$A$5:$A$14,0))="x",0,1),1))</f>
        <v>0</v>
      </c>
      <c r="AR24" s="21" t="n">
        <f aca="false">IF(OR(J24="",$B24=""),0,IFERROR(IF(INDEX(Spelers!$G$5:$P$64,MATCH(J24,Spelers!$A$5:$A$64,0),MATCH($B24,Instellingen!$A$5:$A$14,0))="x",0,1),1))</f>
        <v>0</v>
      </c>
      <c r="AS24" s="21" t="n">
        <f aca="false">IF(OR(K24="",$B24=""),0,IFERROR(IF(INDEX(Spelers!$G$5:$P$64,MATCH(K24,Spelers!$A$5:$A$64,0),MATCH($B24,Instellingen!$A$5:$A$14,0))="x",0,1),1))</f>
        <v>0</v>
      </c>
      <c r="AT24" s="21" t="n">
        <f aca="false">IF(OR(L24="",$B24=""),0,IFERROR(IF(INDEX(Spelers!$G$5:$P$64,MATCH(L24,Spelers!$A$5:$A$64,0),MATCH($B24,Instellingen!$A$5:$A$14,0))="x",0,1),1))</f>
        <v>0</v>
      </c>
      <c r="AU24" s="21" t="n">
        <f aca="false">IF(OR(M24="",$B24=""),0,IFERROR(IF(INDEX(Spelers!$G$5:$P$64,MATCH(M24,Spelers!$A$5:$A$64,0),MATCH($B24,Instellingen!$A$5:$A$14,0))="x",0,1),1))</f>
        <v>0</v>
      </c>
      <c r="AV24" s="21" t="n">
        <f aca="false">IF(F24="",0,IFERROR(IF(INDEX(Spelers!$E$5:$E$64,MATCH(F24,Spelers!$A$5:$A$64,0))="",0,IF(COUNTIF($F24:$M24,INDEX(Spelers!$E$5:$E$64,MATCH(F24,Spelers!$A$5:$A$64,0)))=0,1,0)),0))</f>
        <v>0</v>
      </c>
      <c r="AW24" s="21" t="n">
        <f aca="false">IF(G24="",0,IFERROR(IF(INDEX(Spelers!$E$5:$E$64,MATCH(G24,Spelers!$A$5:$A$64,0))="",0,IF(COUNTIF($F24:$M24,INDEX(Spelers!$E$5:$E$64,MATCH(G24,Spelers!$A$5:$A$64,0)))=0,1,0)),0))</f>
        <v>0</v>
      </c>
      <c r="AX24" s="21" t="n">
        <f aca="false">IF(H24="",0,IFERROR(IF(INDEX(Spelers!$E$5:$E$64,MATCH(H24,Spelers!$A$5:$A$64,0))="",0,IF(COUNTIF($F24:$M24,INDEX(Spelers!$E$5:$E$64,MATCH(H24,Spelers!$A$5:$A$64,0)))=0,1,0)),0))</f>
        <v>0</v>
      </c>
      <c r="AY24" s="21" t="n">
        <f aca="false">IF(I24="",0,IFERROR(IF(INDEX(Spelers!$E$5:$E$64,MATCH(I24,Spelers!$A$5:$A$64,0))="",0,IF(COUNTIF($F24:$M24,INDEX(Spelers!$E$5:$E$64,MATCH(I24,Spelers!$A$5:$A$64,0)))=0,1,0)),0))</f>
        <v>0</v>
      </c>
      <c r="AZ24" s="21" t="n">
        <f aca="false">IF(J24="",0,IFERROR(IF(INDEX(Spelers!$E$5:$E$64,MATCH(J24,Spelers!$A$5:$A$64,0))="",0,IF(COUNTIF($F24:$M24,INDEX(Spelers!$E$5:$E$64,MATCH(J24,Spelers!$A$5:$A$64,0)))=0,1,0)),0))</f>
        <v>0</v>
      </c>
      <c r="BA24" s="21" t="n">
        <f aca="false">IF(K24="",0,IFERROR(IF(INDEX(Spelers!$E$5:$E$64,MATCH(K24,Spelers!$A$5:$A$64,0))="",0,IF(COUNTIF($F24:$M24,INDEX(Spelers!$E$5:$E$64,MATCH(K24,Spelers!$A$5:$A$64,0)))=0,1,0)),0))</f>
        <v>0</v>
      </c>
      <c r="BB24" s="21" t="n">
        <f aca="false">IF(L24="",0,IFERROR(IF(INDEX(Spelers!$E$5:$E$64,MATCH(L24,Spelers!$A$5:$A$64,0))="",0,IF(COUNTIF($F24:$M24,INDEX(Spelers!$E$5:$E$64,MATCH(L24,Spelers!$A$5:$A$64,0)))=0,1,0)),0))</f>
        <v>0</v>
      </c>
      <c r="BC24" s="21" t="n">
        <f aca="false">IF(M24="",0,IFERROR(IF(INDEX(Spelers!$E$5:$E$64,MATCH(M24,Spelers!$A$5:$A$64,0))="",0,IF(COUNTIF($F24:$M24,INDEX(Spelers!$E$5:$E$64,MATCH(M24,Spelers!$A$5:$A$64,0)))=0,1,0)),0))</f>
        <v>0</v>
      </c>
      <c r="BD24" s="21" t="n">
        <f aca="false">IF(F24="",0,IF(COUNTIF($F$5:$M$34,F24)&gt;1,1,0))</f>
        <v>0</v>
      </c>
      <c r="BE24" s="21" t="n">
        <f aca="false">IF(G24="",0,IF(COUNTIF($F$5:$M$34,G24)&gt;1,1,0))</f>
        <v>0</v>
      </c>
      <c r="BF24" s="21" t="n">
        <f aca="false">IF(H24="",0,IF(COUNTIF($F$5:$M$34,H24)&gt;1,1,0))</f>
        <v>0</v>
      </c>
      <c r="BG24" s="21" t="n">
        <f aca="false">IF(I24="",0,IF(COUNTIF($F$5:$M$34,I24)&gt;1,1,0))</f>
        <v>0</v>
      </c>
      <c r="BH24" s="21" t="n">
        <f aca="false">IF(J24="",0,IF(COUNTIF($F$5:$M$34,J24)&gt;1,1,0))</f>
        <v>0</v>
      </c>
      <c r="BI24" s="21" t="n">
        <f aca="false">IF(K24="",0,IF(COUNTIF($F$5:$M$34,K24)&gt;1,1,0))</f>
        <v>0</v>
      </c>
      <c r="BJ24" s="21" t="n">
        <f aca="false">IF(L24="",0,IF(COUNTIF($F$5:$M$34,L24)&gt;1,1,0))</f>
        <v>0</v>
      </c>
      <c r="BK24" s="21" t="n">
        <f aca="false">IF(M24="",0,IF(COUNTIF($F$5:$M$34,M24)&gt;1,1,0))</f>
        <v>0</v>
      </c>
      <c r="BL24" s="0" t="str">
        <f aca="false">IF($N24&gt;$E24,"Te vol. ","")&amp;IF(SUM(AN24:AU24)&gt;0,"Speler kan niet op dit moment. ","")&amp;IF(SUM(AV24:BC24)&gt;0,"Buddy zit in andere groep. ","")&amp;IF(SUM(BD24:BK24)&gt;0,"Speler staat ook in andere groep. ","")&amp;IF(AND(COUNT(P24:W24)&gt;1,MAX(P24:W24)-MIN(P24:W24)&gt;Instellingen!$D$5),"Niveauverschil te groot. ","")&amp;IF((COUNTIF(X24:AE24,"Rood")&gt;0)+(COUNTIF(X24:AE24,"Oranje")&gt;0)+(COUNTIF(X24:AE24,"Groen")&gt;0)&gt;1,"Jeugdkleuren gemengd. ","")&amp;IF(AND(COUNTIF(AF24:AM24,"Jeugd")&gt;0,COUNTIF(AF24:AM24,"Volwassen")&gt;0),"Jeugd en volwassenen gemengd. ","")&amp;IF(AND($C24&lt;&gt;"",$B24&lt;&gt;"",COUNTIFS($B$5:$B$34,$B24,$C$5:$C$34,$C24)&gt;1),"Trainer staat dubbel. ","")&amp;IF(AND($C24&lt;&gt;"",$B24&lt;&gt;"",IFERROR(INDEX(Trainers!$B$5:$K$14,MATCH($C24,Trainers!$A$5:$A$14,0),MATCH($B24,Instellingen!$A$5:$A$14,0))&lt;&gt;"x",TRUE())),"Trainer kan niet. ","")&amp;IF(AND($B24&lt;&gt;"",IFERROR(SUMIF($B$5:$B$34,$B24,$D$5:$D$34)&gt;INDEX(Instellingen!$B$5:$B$14,MATCH($B24,Instellingen!$A$5:$A$14,0)),FALSE())),"Te weinig banen op dit tijdslot. ","")&amp;IF(AND($N24&gt;0,$B24=""),"Kies een tijdslot. ","")</f>
        <v/>
      </c>
    </row>
    <row r="25" customFormat="false" ht="15" hidden="false" customHeight="false" outlineLevel="0" collapsed="false">
      <c r="A25" s="15" t="s">
        <v>153</v>
      </c>
      <c r="B25" s="15"/>
      <c r="C25" s="17"/>
      <c r="D25" s="15"/>
      <c r="E25" s="15"/>
      <c r="F25" s="17"/>
      <c r="G25" s="17"/>
      <c r="H25" s="17"/>
      <c r="I25" s="17"/>
      <c r="J25" s="17"/>
      <c r="K25" s="17"/>
      <c r="L25" s="17"/>
      <c r="M25" s="17"/>
      <c r="N25" s="18" t="n">
        <f aca="false">COUNTA($F25:$M25)</f>
        <v>0</v>
      </c>
      <c r="O25" s="20" t="str">
        <f aca="false">IF(AND($N25=0,$C25=""),"",IF(BL25="","✓ Klopt","⚠ "&amp;TRIM(BL25)))</f>
        <v/>
      </c>
      <c r="P25" s="0" t="str">
        <f aca="false">IF(F25="","",IFERROR(IF(INDEX(Spelers!$C$5:$C$64,MATCH(F25,Spelers!$A$5:$A$64,0))="","",INDEX(Spelers!$C$5:$C$64,MATCH(F25,Spelers!$A$5:$A$64,0))),""))</f>
        <v/>
      </c>
      <c r="Q25" s="0" t="str">
        <f aca="false">IF(G25="","",IFERROR(IF(INDEX(Spelers!$C$5:$C$64,MATCH(G25,Spelers!$A$5:$A$64,0))="","",INDEX(Spelers!$C$5:$C$64,MATCH(G25,Spelers!$A$5:$A$64,0))),""))</f>
        <v/>
      </c>
      <c r="R25" s="0" t="str">
        <f aca="false">IF(H25="","",IFERROR(IF(INDEX(Spelers!$C$5:$C$64,MATCH(H25,Spelers!$A$5:$A$64,0))="","",INDEX(Spelers!$C$5:$C$64,MATCH(H25,Spelers!$A$5:$A$64,0))),""))</f>
        <v/>
      </c>
      <c r="S25" s="0" t="str">
        <f aca="false">IF(I25="","",IFERROR(IF(INDEX(Spelers!$C$5:$C$64,MATCH(I25,Spelers!$A$5:$A$64,0))="","",INDEX(Spelers!$C$5:$C$64,MATCH(I25,Spelers!$A$5:$A$64,0))),""))</f>
        <v/>
      </c>
      <c r="T25" s="0" t="str">
        <f aca="false">IF(J25="","",IFERROR(IF(INDEX(Spelers!$C$5:$C$64,MATCH(J25,Spelers!$A$5:$A$64,0))="","",INDEX(Spelers!$C$5:$C$64,MATCH(J25,Spelers!$A$5:$A$64,0))),""))</f>
        <v/>
      </c>
      <c r="U25" s="0" t="str">
        <f aca="false">IF(K25="","",IFERROR(IF(INDEX(Spelers!$C$5:$C$64,MATCH(K25,Spelers!$A$5:$A$64,0))="","",INDEX(Spelers!$C$5:$C$64,MATCH(K25,Spelers!$A$5:$A$64,0))),""))</f>
        <v/>
      </c>
      <c r="V25" s="0" t="str">
        <f aca="false">IF(L25="","",IFERROR(IF(INDEX(Spelers!$C$5:$C$64,MATCH(L25,Spelers!$A$5:$A$64,0))="","",INDEX(Spelers!$C$5:$C$64,MATCH(L25,Spelers!$A$5:$A$64,0))),""))</f>
        <v/>
      </c>
      <c r="W25" s="0" t="str">
        <f aca="false">IF(M25="","",IFERROR(IF(INDEX(Spelers!$C$5:$C$64,MATCH(M25,Spelers!$A$5:$A$64,0))="","",INDEX(Spelers!$C$5:$C$64,MATCH(M25,Spelers!$A$5:$A$64,0))),""))</f>
        <v/>
      </c>
      <c r="X25" s="0" t="str">
        <f aca="false">IF(F25="","",IFERROR(INDEX(Spelers!$D$5:$D$64,MATCH(F25,Spelers!$A$5:$A$64,0))&amp;"",""))</f>
        <v/>
      </c>
      <c r="Y25" s="0" t="str">
        <f aca="false">IF(G25="","",IFERROR(INDEX(Spelers!$D$5:$D$64,MATCH(G25,Spelers!$A$5:$A$64,0))&amp;"",""))</f>
        <v/>
      </c>
      <c r="Z25" s="0" t="str">
        <f aca="false">IF(H25="","",IFERROR(INDEX(Spelers!$D$5:$D$64,MATCH(H25,Spelers!$A$5:$A$64,0))&amp;"",""))</f>
        <v/>
      </c>
      <c r="AA25" s="0" t="str">
        <f aca="false">IF(I25="","",IFERROR(INDEX(Spelers!$D$5:$D$64,MATCH(I25,Spelers!$A$5:$A$64,0))&amp;"",""))</f>
        <v/>
      </c>
      <c r="AB25" s="0" t="str">
        <f aca="false">IF(J25="","",IFERROR(INDEX(Spelers!$D$5:$D$64,MATCH(J25,Spelers!$A$5:$A$64,0))&amp;"",""))</f>
        <v/>
      </c>
      <c r="AC25" s="0" t="str">
        <f aca="false">IF(K25="","",IFERROR(INDEX(Spelers!$D$5:$D$64,MATCH(K25,Spelers!$A$5:$A$64,0))&amp;"",""))</f>
        <v/>
      </c>
      <c r="AD25" s="0" t="str">
        <f aca="false">IF(L25="","",IFERROR(INDEX(Spelers!$D$5:$D$64,MATCH(L25,Spelers!$A$5:$A$64,0))&amp;"",""))</f>
        <v/>
      </c>
      <c r="AE25" s="0" t="str">
        <f aca="false">IF(M25="","",IFERROR(INDEX(Spelers!$D$5:$D$64,MATCH(M25,Spelers!$A$5:$A$64,0))&amp;"",""))</f>
        <v/>
      </c>
      <c r="AF25" s="0" t="str">
        <f aca="false">IF(F25="","",IFERROR(INDEX(Spelers!$B$5:$B$64,MATCH(F25,Spelers!$A$5:$A$64,0))&amp;"",""))</f>
        <v/>
      </c>
      <c r="AG25" s="0" t="str">
        <f aca="false">IF(G25="","",IFERROR(INDEX(Spelers!$B$5:$B$64,MATCH(G25,Spelers!$A$5:$A$64,0))&amp;"",""))</f>
        <v/>
      </c>
      <c r="AH25" s="0" t="str">
        <f aca="false">IF(H25="","",IFERROR(INDEX(Spelers!$B$5:$B$64,MATCH(H25,Spelers!$A$5:$A$64,0))&amp;"",""))</f>
        <v/>
      </c>
      <c r="AI25" s="0" t="str">
        <f aca="false">IF(I25="","",IFERROR(INDEX(Spelers!$B$5:$B$64,MATCH(I25,Spelers!$A$5:$A$64,0))&amp;"",""))</f>
        <v/>
      </c>
      <c r="AJ25" s="0" t="str">
        <f aca="false">IF(J25="","",IFERROR(INDEX(Spelers!$B$5:$B$64,MATCH(J25,Spelers!$A$5:$A$64,0))&amp;"",""))</f>
        <v/>
      </c>
      <c r="AK25" s="0" t="str">
        <f aca="false">IF(K25="","",IFERROR(INDEX(Spelers!$B$5:$B$64,MATCH(K25,Spelers!$A$5:$A$64,0))&amp;"",""))</f>
        <v/>
      </c>
      <c r="AL25" s="0" t="str">
        <f aca="false">IF(L25="","",IFERROR(INDEX(Spelers!$B$5:$B$64,MATCH(L25,Spelers!$A$5:$A$64,0))&amp;"",""))</f>
        <v/>
      </c>
      <c r="AM25" s="0" t="str">
        <f aca="false">IF(M25="","",IFERROR(INDEX(Spelers!$B$5:$B$64,MATCH(M25,Spelers!$A$5:$A$64,0))&amp;"",""))</f>
        <v/>
      </c>
      <c r="AN25" s="21" t="n">
        <f aca="false">IF(OR(F25="",$B25=""),0,IFERROR(IF(INDEX(Spelers!$G$5:$P$64,MATCH(F25,Spelers!$A$5:$A$64,0),MATCH($B25,Instellingen!$A$5:$A$14,0))="x",0,1),1))</f>
        <v>0</v>
      </c>
      <c r="AO25" s="21" t="n">
        <f aca="false">IF(OR(G25="",$B25=""),0,IFERROR(IF(INDEX(Spelers!$G$5:$P$64,MATCH(G25,Spelers!$A$5:$A$64,0),MATCH($B25,Instellingen!$A$5:$A$14,0))="x",0,1),1))</f>
        <v>0</v>
      </c>
      <c r="AP25" s="21" t="n">
        <f aca="false">IF(OR(H25="",$B25=""),0,IFERROR(IF(INDEX(Spelers!$G$5:$P$64,MATCH(H25,Spelers!$A$5:$A$64,0),MATCH($B25,Instellingen!$A$5:$A$14,0))="x",0,1),1))</f>
        <v>0</v>
      </c>
      <c r="AQ25" s="21" t="n">
        <f aca="false">IF(OR(I25="",$B25=""),0,IFERROR(IF(INDEX(Spelers!$G$5:$P$64,MATCH(I25,Spelers!$A$5:$A$64,0),MATCH($B25,Instellingen!$A$5:$A$14,0))="x",0,1),1))</f>
        <v>0</v>
      </c>
      <c r="AR25" s="21" t="n">
        <f aca="false">IF(OR(J25="",$B25=""),0,IFERROR(IF(INDEX(Spelers!$G$5:$P$64,MATCH(J25,Spelers!$A$5:$A$64,0),MATCH($B25,Instellingen!$A$5:$A$14,0))="x",0,1),1))</f>
        <v>0</v>
      </c>
      <c r="AS25" s="21" t="n">
        <f aca="false">IF(OR(K25="",$B25=""),0,IFERROR(IF(INDEX(Spelers!$G$5:$P$64,MATCH(K25,Spelers!$A$5:$A$64,0),MATCH($B25,Instellingen!$A$5:$A$14,0))="x",0,1),1))</f>
        <v>0</v>
      </c>
      <c r="AT25" s="21" t="n">
        <f aca="false">IF(OR(L25="",$B25=""),0,IFERROR(IF(INDEX(Spelers!$G$5:$P$64,MATCH(L25,Spelers!$A$5:$A$64,0),MATCH($B25,Instellingen!$A$5:$A$14,0))="x",0,1),1))</f>
        <v>0</v>
      </c>
      <c r="AU25" s="21" t="n">
        <f aca="false">IF(OR(M25="",$B25=""),0,IFERROR(IF(INDEX(Spelers!$G$5:$P$64,MATCH(M25,Spelers!$A$5:$A$64,0),MATCH($B25,Instellingen!$A$5:$A$14,0))="x",0,1),1))</f>
        <v>0</v>
      </c>
      <c r="AV25" s="21" t="n">
        <f aca="false">IF(F25="",0,IFERROR(IF(INDEX(Spelers!$E$5:$E$64,MATCH(F25,Spelers!$A$5:$A$64,0))="",0,IF(COUNTIF($F25:$M25,INDEX(Spelers!$E$5:$E$64,MATCH(F25,Spelers!$A$5:$A$64,0)))=0,1,0)),0))</f>
        <v>0</v>
      </c>
      <c r="AW25" s="21" t="n">
        <f aca="false">IF(G25="",0,IFERROR(IF(INDEX(Spelers!$E$5:$E$64,MATCH(G25,Spelers!$A$5:$A$64,0))="",0,IF(COUNTIF($F25:$M25,INDEX(Spelers!$E$5:$E$64,MATCH(G25,Spelers!$A$5:$A$64,0)))=0,1,0)),0))</f>
        <v>0</v>
      </c>
      <c r="AX25" s="21" t="n">
        <f aca="false">IF(H25="",0,IFERROR(IF(INDEX(Spelers!$E$5:$E$64,MATCH(H25,Spelers!$A$5:$A$64,0))="",0,IF(COUNTIF($F25:$M25,INDEX(Spelers!$E$5:$E$64,MATCH(H25,Spelers!$A$5:$A$64,0)))=0,1,0)),0))</f>
        <v>0</v>
      </c>
      <c r="AY25" s="21" t="n">
        <f aca="false">IF(I25="",0,IFERROR(IF(INDEX(Spelers!$E$5:$E$64,MATCH(I25,Spelers!$A$5:$A$64,0))="",0,IF(COUNTIF($F25:$M25,INDEX(Spelers!$E$5:$E$64,MATCH(I25,Spelers!$A$5:$A$64,0)))=0,1,0)),0))</f>
        <v>0</v>
      </c>
      <c r="AZ25" s="21" t="n">
        <f aca="false">IF(J25="",0,IFERROR(IF(INDEX(Spelers!$E$5:$E$64,MATCH(J25,Spelers!$A$5:$A$64,0))="",0,IF(COUNTIF($F25:$M25,INDEX(Spelers!$E$5:$E$64,MATCH(J25,Spelers!$A$5:$A$64,0)))=0,1,0)),0))</f>
        <v>0</v>
      </c>
      <c r="BA25" s="21" t="n">
        <f aca="false">IF(K25="",0,IFERROR(IF(INDEX(Spelers!$E$5:$E$64,MATCH(K25,Spelers!$A$5:$A$64,0))="",0,IF(COUNTIF($F25:$M25,INDEX(Spelers!$E$5:$E$64,MATCH(K25,Spelers!$A$5:$A$64,0)))=0,1,0)),0))</f>
        <v>0</v>
      </c>
      <c r="BB25" s="21" t="n">
        <f aca="false">IF(L25="",0,IFERROR(IF(INDEX(Spelers!$E$5:$E$64,MATCH(L25,Spelers!$A$5:$A$64,0))="",0,IF(COUNTIF($F25:$M25,INDEX(Spelers!$E$5:$E$64,MATCH(L25,Spelers!$A$5:$A$64,0)))=0,1,0)),0))</f>
        <v>0</v>
      </c>
      <c r="BC25" s="21" t="n">
        <f aca="false">IF(M25="",0,IFERROR(IF(INDEX(Spelers!$E$5:$E$64,MATCH(M25,Spelers!$A$5:$A$64,0))="",0,IF(COUNTIF($F25:$M25,INDEX(Spelers!$E$5:$E$64,MATCH(M25,Spelers!$A$5:$A$64,0)))=0,1,0)),0))</f>
        <v>0</v>
      </c>
      <c r="BD25" s="21" t="n">
        <f aca="false">IF(F25="",0,IF(COUNTIF($F$5:$M$34,F25)&gt;1,1,0))</f>
        <v>0</v>
      </c>
      <c r="BE25" s="21" t="n">
        <f aca="false">IF(G25="",0,IF(COUNTIF($F$5:$M$34,G25)&gt;1,1,0))</f>
        <v>0</v>
      </c>
      <c r="BF25" s="21" t="n">
        <f aca="false">IF(H25="",0,IF(COUNTIF($F$5:$M$34,H25)&gt;1,1,0))</f>
        <v>0</v>
      </c>
      <c r="BG25" s="21" t="n">
        <f aca="false">IF(I25="",0,IF(COUNTIF($F$5:$M$34,I25)&gt;1,1,0))</f>
        <v>0</v>
      </c>
      <c r="BH25" s="21" t="n">
        <f aca="false">IF(J25="",0,IF(COUNTIF($F$5:$M$34,J25)&gt;1,1,0))</f>
        <v>0</v>
      </c>
      <c r="BI25" s="21" t="n">
        <f aca="false">IF(K25="",0,IF(COUNTIF($F$5:$M$34,K25)&gt;1,1,0))</f>
        <v>0</v>
      </c>
      <c r="BJ25" s="21" t="n">
        <f aca="false">IF(L25="",0,IF(COUNTIF($F$5:$M$34,L25)&gt;1,1,0))</f>
        <v>0</v>
      </c>
      <c r="BK25" s="21" t="n">
        <f aca="false">IF(M25="",0,IF(COUNTIF($F$5:$M$34,M25)&gt;1,1,0))</f>
        <v>0</v>
      </c>
      <c r="BL25" s="0" t="str">
        <f aca="false">IF($N25&gt;$E25,"Te vol. ","")&amp;IF(SUM(AN25:AU25)&gt;0,"Speler kan niet op dit moment. ","")&amp;IF(SUM(AV25:BC25)&gt;0,"Buddy zit in andere groep. ","")&amp;IF(SUM(BD25:BK25)&gt;0,"Speler staat ook in andere groep. ","")&amp;IF(AND(COUNT(P25:W25)&gt;1,MAX(P25:W25)-MIN(P25:W25)&gt;Instellingen!$D$5),"Niveauverschil te groot. ","")&amp;IF((COUNTIF(X25:AE25,"Rood")&gt;0)+(COUNTIF(X25:AE25,"Oranje")&gt;0)+(COUNTIF(X25:AE25,"Groen")&gt;0)&gt;1,"Jeugdkleuren gemengd. ","")&amp;IF(AND(COUNTIF(AF25:AM25,"Jeugd")&gt;0,COUNTIF(AF25:AM25,"Volwassen")&gt;0),"Jeugd en volwassenen gemengd. ","")&amp;IF(AND($C25&lt;&gt;"",$B25&lt;&gt;"",COUNTIFS($B$5:$B$34,$B25,$C$5:$C$34,$C25)&gt;1),"Trainer staat dubbel. ","")&amp;IF(AND($C25&lt;&gt;"",$B25&lt;&gt;"",IFERROR(INDEX(Trainers!$B$5:$K$14,MATCH($C25,Trainers!$A$5:$A$14,0),MATCH($B25,Instellingen!$A$5:$A$14,0))&lt;&gt;"x",TRUE())),"Trainer kan niet. ","")&amp;IF(AND($B25&lt;&gt;"",IFERROR(SUMIF($B$5:$B$34,$B25,$D$5:$D$34)&gt;INDEX(Instellingen!$B$5:$B$14,MATCH($B25,Instellingen!$A$5:$A$14,0)),FALSE())),"Te weinig banen op dit tijdslot. ","")&amp;IF(AND($N25&gt;0,$B25=""),"Kies een tijdslot. ","")</f>
        <v/>
      </c>
    </row>
    <row r="26" customFormat="false" ht="15" hidden="false" customHeight="false" outlineLevel="0" collapsed="false">
      <c r="A26" s="15" t="s">
        <v>154</v>
      </c>
      <c r="B26" s="15"/>
      <c r="C26" s="17"/>
      <c r="D26" s="15"/>
      <c r="E26" s="15"/>
      <c r="F26" s="17"/>
      <c r="G26" s="17"/>
      <c r="H26" s="17"/>
      <c r="I26" s="17"/>
      <c r="J26" s="17"/>
      <c r="K26" s="17"/>
      <c r="L26" s="17"/>
      <c r="M26" s="17"/>
      <c r="N26" s="18" t="n">
        <f aca="false">COUNTA($F26:$M26)</f>
        <v>0</v>
      </c>
      <c r="O26" s="20" t="str">
        <f aca="false">IF(AND($N26=0,$C26=""),"",IF(BL26="","✓ Klopt","⚠ "&amp;TRIM(BL26)))</f>
        <v/>
      </c>
      <c r="P26" s="0" t="str">
        <f aca="false">IF(F26="","",IFERROR(IF(INDEX(Spelers!$C$5:$C$64,MATCH(F26,Spelers!$A$5:$A$64,0))="","",INDEX(Spelers!$C$5:$C$64,MATCH(F26,Spelers!$A$5:$A$64,0))),""))</f>
        <v/>
      </c>
      <c r="Q26" s="0" t="str">
        <f aca="false">IF(G26="","",IFERROR(IF(INDEX(Spelers!$C$5:$C$64,MATCH(G26,Spelers!$A$5:$A$64,0))="","",INDEX(Spelers!$C$5:$C$64,MATCH(G26,Spelers!$A$5:$A$64,0))),""))</f>
        <v/>
      </c>
      <c r="R26" s="0" t="str">
        <f aca="false">IF(H26="","",IFERROR(IF(INDEX(Spelers!$C$5:$C$64,MATCH(H26,Spelers!$A$5:$A$64,0))="","",INDEX(Spelers!$C$5:$C$64,MATCH(H26,Spelers!$A$5:$A$64,0))),""))</f>
        <v/>
      </c>
      <c r="S26" s="0" t="str">
        <f aca="false">IF(I26="","",IFERROR(IF(INDEX(Spelers!$C$5:$C$64,MATCH(I26,Spelers!$A$5:$A$64,0))="","",INDEX(Spelers!$C$5:$C$64,MATCH(I26,Spelers!$A$5:$A$64,0))),""))</f>
        <v/>
      </c>
      <c r="T26" s="0" t="str">
        <f aca="false">IF(J26="","",IFERROR(IF(INDEX(Spelers!$C$5:$C$64,MATCH(J26,Spelers!$A$5:$A$64,0))="","",INDEX(Spelers!$C$5:$C$64,MATCH(J26,Spelers!$A$5:$A$64,0))),""))</f>
        <v/>
      </c>
      <c r="U26" s="0" t="str">
        <f aca="false">IF(K26="","",IFERROR(IF(INDEX(Spelers!$C$5:$C$64,MATCH(K26,Spelers!$A$5:$A$64,0))="","",INDEX(Spelers!$C$5:$C$64,MATCH(K26,Spelers!$A$5:$A$64,0))),""))</f>
        <v/>
      </c>
      <c r="V26" s="0" t="str">
        <f aca="false">IF(L26="","",IFERROR(IF(INDEX(Spelers!$C$5:$C$64,MATCH(L26,Spelers!$A$5:$A$64,0))="","",INDEX(Spelers!$C$5:$C$64,MATCH(L26,Spelers!$A$5:$A$64,0))),""))</f>
        <v/>
      </c>
      <c r="W26" s="0" t="str">
        <f aca="false">IF(M26="","",IFERROR(IF(INDEX(Spelers!$C$5:$C$64,MATCH(M26,Spelers!$A$5:$A$64,0))="","",INDEX(Spelers!$C$5:$C$64,MATCH(M26,Spelers!$A$5:$A$64,0))),""))</f>
        <v/>
      </c>
      <c r="X26" s="0" t="str">
        <f aca="false">IF(F26="","",IFERROR(INDEX(Spelers!$D$5:$D$64,MATCH(F26,Spelers!$A$5:$A$64,0))&amp;"",""))</f>
        <v/>
      </c>
      <c r="Y26" s="0" t="str">
        <f aca="false">IF(G26="","",IFERROR(INDEX(Spelers!$D$5:$D$64,MATCH(G26,Spelers!$A$5:$A$64,0))&amp;"",""))</f>
        <v/>
      </c>
      <c r="Z26" s="0" t="str">
        <f aca="false">IF(H26="","",IFERROR(INDEX(Spelers!$D$5:$D$64,MATCH(H26,Spelers!$A$5:$A$64,0))&amp;"",""))</f>
        <v/>
      </c>
      <c r="AA26" s="0" t="str">
        <f aca="false">IF(I26="","",IFERROR(INDEX(Spelers!$D$5:$D$64,MATCH(I26,Spelers!$A$5:$A$64,0))&amp;"",""))</f>
        <v/>
      </c>
      <c r="AB26" s="0" t="str">
        <f aca="false">IF(J26="","",IFERROR(INDEX(Spelers!$D$5:$D$64,MATCH(J26,Spelers!$A$5:$A$64,0))&amp;"",""))</f>
        <v/>
      </c>
      <c r="AC26" s="0" t="str">
        <f aca="false">IF(K26="","",IFERROR(INDEX(Spelers!$D$5:$D$64,MATCH(K26,Spelers!$A$5:$A$64,0))&amp;"",""))</f>
        <v/>
      </c>
      <c r="AD26" s="0" t="str">
        <f aca="false">IF(L26="","",IFERROR(INDEX(Spelers!$D$5:$D$64,MATCH(L26,Spelers!$A$5:$A$64,0))&amp;"",""))</f>
        <v/>
      </c>
      <c r="AE26" s="0" t="str">
        <f aca="false">IF(M26="","",IFERROR(INDEX(Spelers!$D$5:$D$64,MATCH(M26,Spelers!$A$5:$A$64,0))&amp;"",""))</f>
        <v/>
      </c>
      <c r="AF26" s="0" t="str">
        <f aca="false">IF(F26="","",IFERROR(INDEX(Spelers!$B$5:$B$64,MATCH(F26,Spelers!$A$5:$A$64,0))&amp;"",""))</f>
        <v/>
      </c>
      <c r="AG26" s="0" t="str">
        <f aca="false">IF(G26="","",IFERROR(INDEX(Spelers!$B$5:$B$64,MATCH(G26,Spelers!$A$5:$A$64,0))&amp;"",""))</f>
        <v/>
      </c>
      <c r="AH26" s="0" t="str">
        <f aca="false">IF(H26="","",IFERROR(INDEX(Spelers!$B$5:$B$64,MATCH(H26,Spelers!$A$5:$A$64,0))&amp;"",""))</f>
        <v/>
      </c>
      <c r="AI26" s="0" t="str">
        <f aca="false">IF(I26="","",IFERROR(INDEX(Spelers!$B$5:$B$64,MATCH(I26,Spelers!$A$5:$A$64,0))&amp;"",""))</f>
        <v/>
      </c>
      <c r="AJ26" s="0" t="str">
        <f aca="false">IF(J26="","",IFERROR(INDEX(Spelers!$B$5:$B$64,MATCH(J26,Spelers!$A$5:$A$64,0))&amp;"",""))</f>
        <v/>
      </c>
      <c r="AK26" s="0" t="str">
        <f aca="false">IF(K26="","",IFERROR(INDEX(Spelers!$B$5:$B$64,MATCH(K26,Spelers!$A$5:$A$64,0))&amp;"",""))</f>
        <v/>
      </c>
      <c r="AL26" s="0" t="str">
        <f aca="false">IF(L26="","",IFERROR(INDEX(Spelers!$B$5:$B$64,MATCH(L26,Spelers!$A$5:$A$64,0))&amp;"",""))</f>
        <v/>
      </c>
      <c r="AM26" s="0" t="str">
        <f aca="false">IF(M26="","",IFERROR(INDEX(Spelers!$B$5:$B$64,MATCH(M26,Spelers!$A$5:$A$64,0))&amp;"",""))</f>
        <v/>
      </c>
      <c r="AN26" s="21" t="n">
        <f aca="false">IF(OR(F26="",$B26=""),0,IFERROR(IF(INDEX(Spelers!$G$5:$P$64,MATCH(F26,Spelers!$A$5:$A$64,0),MATCH($B26,Instellingen!$A$5:$A$14,0))="x",0,1),1))</f>
        <v>0</v>
      </c>
      <c r="AO26" s="21" t="n">
        <f aca="false">IF(OR(G26="",$B26=""),0,IFERROR(IF(INDEX(Spelers!$G$5:$P$64,MATCH(G26,Spelers!$A$5:$A$64,0),MATCH($B26,Instellingen!$A$5:$A$14,0))="x",0,1),1))</f>
        <v>0</v>
      </c>
      <c r="AP26" s="21" t="n">
        <f aca="false">IF(OR(H26="",$B26=""),0,IFERROR(IF(INDEX(Spelers!$G$5:$P$64,MATCH(H26,Spelers!$A$5:$A$64,0),MATCH($B26,Instellingen!$A$5:$A$14,0))="x",0,1),1))</f>
        <v>0</v>
      </c>
      <c r="AQ26" s="21" t="n">
        <f aca="false">IF(OR(I26="",$B26=""),0,IFERROR(IF(INDEX(Spelers!$G$5:$P$64,MATCH(I26,Spelers!$A$5:$A$64,0),MATCH($B26,Instellingen!$A$5:$A$14,0))="x",0,1),1))</f>
        <v>0</v>
      </c>
      <c r="AR26" s="21" t="n">
        <f aca="false">IF(OR(J26="",$B26=""),0,IFERROR(IF(INDEX(Spelers!$G$5:$P$64,MATCH(J26,Spelers!$A$5:$A$64,0),MATCH($B26,Instellingen!$A$5:$A$14,0))="x",0,1),1))</f>
        <v>0</v>
      </c>
      <c r="AS26" s="21" t="n">
        <f aca="false">IF(OR(K26="",$B26=""),0,IFERROR(IF(INDEX(Spelers!$G$5:$P$64,MATCH(K26,Spelers!$A$5:$A$64,0),MATCH($B26,Instellingen!$A$5:$A$14,0))="x",0,1),1))</f>
        <v>0</v>
      </c>
      <c r="AT26" s="21" t="n">
        <f aca="false">IF(OR(L26="",$B26=""),0,IFERROR(IF(INDEX(Spelers!$G$5:$P$64,MATCH(L26,Spelers!$A$5:$A$64,0),MATCH($B26,Instellingen!$A$5:$A$14,0))="x",0,1),1))</f>
        <v>0</v>
      </c>
      <c r="AU26" s="21" t="n">
        <f aca="false">IF(OR(M26="",$B26=""),0,IFERROR(IF(INDEX(Spelers!$G$5:$P$64,MATCH(M26,Spelers!$A$5:$A$64,0),MATCH($B26,Instellingen!$A$5:$A$14,0))="x",0,1),1))</f>
        <v>0</v>
      </c>
      <c r="AV26" s="21" t="n">
        <f aca="false">IF(F26="",0,IFERROR(IF(INDEX(Spelers!$E$5:$E$64,MATCH(F26,Spelers!$A$5:$A$64,0))="",0,IF(COUNTIF($F26:$M26,INDEX(Spelers!$E$5:$E$64,MATCH(F26,Spelers!$A$5:$A$64,0)))=0,1,0)),0))</f>
        <v>0</v>
      </c>
      <c r="AW26" s="21" t="n">
        <f aca="false">IF(G26="",0,IFERROR(IF(INDEX(Spelers!$E$5:$E$64,MATCH(G26,Spelers!$A$5:$A$64,0))="",0,IF(COUNTIF($F26:$M26,INDEX(Spelers!$E$5:$E$64,MATCH(G26,Spelers!$A$5:$A$64,0)))=0,1,0)),0))</f>
        <v>0</v>
      </c>
      <c r="AX26" s="21" t="n">
        <f aca="false">IF(H26="",0,IFERROR(IF(INDEX(Spelers!$E$5:$E$64,MATCH(H26,Spelers!$A$5:$A$64,0))="",0,IF(COUNTIF($F26:$M26,INDEX(Spelers!$E$5:$E$64,MATCH(H26,Spelers!$A$5:$A$64,0)))=0,1,0)),0))</f>
        <v>0</v>
      </c>
      <c r="AY26" s="21" t="n">
        <f aca="false">IF(I26="",0,IFERROR(IF(INDEX(Spelers!$E$5:$E$64,MATCH(I26,Spelers!$A$5:$A$64,0))="",0,IF(COUNTIF($F26:$M26,INDEX(Spelers!$E$5:$E$64,MATCH(I26,Spelers!$A$5:$A$64,0)))=0,1,0)),0))</f>
        <v>0</v>
      </c>
      <c r="AZ26" s="21" t="n">
        <f aca="false">IF(J26="",0,IFERROR(IF(INDEX(Spelers!$E$5:$E$64,MATCH(J26,Spelers!$A$5:$A$64,0))="",0,IF(COUNTIF($F26:$M26,INDEX(Spelers!$E$5:$E$64,MATCH(J26,Spelers!$A$5:$A$64,0)))=0,1,0)),0))</f>
        <v>0</v>
      </c>
      <c r="BA26" s="21" t="n">
        <f aca="false">IF(K26="",0,IFERROR(IF(INDEX(Spelers!$E$5:$E$64,MATCH(K26,Spelers!$A$5:$A$64,0))="",0,IF(COUNTIF($F26:$M26,INDEX(Spelers!$E$5:$E$64,MATCH(K26,Spelers!$A$5:$A$64,0)))=0,1,0)),0))</f>
        <v>0</v>
      </c>
      <c r="BB26" s="21" t="n">
        <f aca="false">IF(L26="",0,IFERROR(IF(INDEX(Spelers!$E$5:$E$64,MATCH(L26,Spelers!$A$5:$A$64,0))="",0,IF(COUNTIF($F26:$M26,INDEX(Spelers!$E$5:$E$64,MATCH(L26,Spelers!$A$5:$A$64,0)))=0,1,0)),0))</f>
        <v>0</v>
      </c>
      <c r="BC26" s="21" t="n">
        <f aca="false">IF(M26="",0,IFERROR(IF(INDEX(Spelers!$E$5:$E$64,MATCH(M26,Spelers!$A$5:$A$64,0))="",0,IF(COUNTIF($F26:$M26,INDEX(Spelers!$E$5:$E$64,MATCH(M26,Spelers!$A$5:$A$64,0)))=0,1,0)),0))</f>
        <v>0</v>
      </c>
      <c r="BD26" s="21" t="n">
        <f aca="false">IF(F26="",0,IF(COUNTIF($F$5:$M$34,F26)&gt;1,1,0))</f>
        <v>0</v>
      </c>
      <c r="BE26" s="21" t="n">
        <f aca="false">IF(G26="",0,IF(COUNTIF($F$5:$M$34,G26)&gt;1,1,0))</f>
        <v>0</v>
      </c>
      <c r="BF26" s="21" t="n">
        <f aca="false">IF(H26="",0,IF(COUNTIF($F$5:$M$34,H26)&gt;1,1,0))</f>
        <v>0</v>
      </c>
      <c r="BG26" s="21" t="n">
        <f aca="false">IF(I26="",0,IF(COUNTIF($F$5:$M$34,I26)&gt;1,1,0))</f>
        <v>0</v>
      </c>
      <c r="BH26" s="21" t="n">
        <f aca="false">IF(J26="",0,IF(COUNTIF($F$5:$M$34,J26)&gt;1,1,0))</f>
        <v>0</v>
      </c>
      <c r="BI26" s="21" t="n">
        <f aca="false">IF(K26="",0,IF(COUNTIF($F$5:$M$34,K26)&gt;1,1,0))</f>
        <v>0</v>
      </c>
      <c r="BJ26" s="21" t="n">
        <f aca="false">IF(L26="",0,IF(COUNTIF($F$5:$M$34,L26)&gt;1,1,0))</f>
        <v>0</v>
      </c>
      <c r="BK26" s="21" t="n">
        <f aca="false">IF(M26="",0,IF(COUNTIF($F$5:$M$34,M26)&gt;1,1,0))</f>
        <v>0</v>
      </c>
      <c r="BL26" s="0" t="str">
        <f aca="false">IF($N26&gt;$E26,"Te vol. ","")&amp;IF(SUM(AN26:AU26)&gt;0,"Speler kan niet op dit moment. ","")&amp;IF(SUM(AV26:BC26)&gt;0,"Buddy zit in andere groep. ","")&amp;IF(SUM(BD26:BK26)&gt;0,"Speler staat ook in andere groep. ","")&amp;IF(AND(COUNT(P26:W26)&gt;1,MAX(P26:W26)-MIN(P26:W26)&gt;Instellingen!$D$5),"Niveauverschil te groot. ","")&amp;IF((COUNTIF(X26:AE26,"Rood")&gt;0)+(COUNTIF(X26:AE26,"Oranje")&gt;0)+(COUNTIF(X26:AE26,"Groen")&gt;0)&gt;1,"Jeugdkleuren gemengd. ","")&amp;IF(AND(COUNTIF(AF26:AM26,"Jeugd")&gt;0,COUNTIF(AF26:AM26,"Volwassen")&gt;0),"Jeugd en volwassenen gemengd. ","")&amp;IF(AND($C26&lt;&gt;"",$B26&lt;&gt;"",COUNTIFS($B$5:$B$34,$B26,$C$5:$C$34,$C26)&gt;1),"Trainer staat dubbel. ","")&amp;IF(AND($C26&lt;&gt;"",$B26&lt;&gt;"",IFERROR(INDEX(Trainers!$B$5:$K$14,MATCH($C26,Trainers!$A$5:$A$14,0),MATCH($B26,Instellingen!$A$5:$A$14,0))&lt;&gt;"x",TRUE())),"Trainer kan niet. ","")&amp;IF(AND($B26&lt;&gt;"",IFERROR(SUMIF($B$5:$B$34,$B26,$D$5:$D$34)&gt;INDEX(Instellingen!$B$5:$B$14,MATCH($B26,Instellingen!$A$5:$A$14,0)),FALSE())),"Te weinig banen op dit tijdslot. ","")&amp;IF(AND($N26&gt;0,$B26=""),"Kies een tijdslot. ","")</f>
        <v/>
      </c>
    </row>
    <row r="27" customFormat="false" ht="15" hidden="false" customHeight="false" outlineLevel="0" collapsed="false">
      <c r="A27" s="15" t="s">
        <v>155</v>
      </c>
      <c r="B27" s="15"/>
      <c r="C27" s="17"/>
      <c r="D27" s="15"/>
      <c r="E27" s="15"/>
      <c r="F27" s="17"/>
      <c r="G27" s="17"/>
      <c r="H27" s="17"/>
      <c r="I27" s="17"/>
      <c r="J27" s="17"/>
      <c r="K27" s="17"/>
      <c r="L27" s="17"/>
      <c r="M27" s="17"/>
      <c r="N27" s="18" t="n">
        <f aca="false">COUNTA($F27:$M27)</f>
        <v>0</v>
      </c>
      <c r="O27" s="20" t="str">
        <f aca="false">IF(AND($N27=0,$C27=""),"",IF(BL27="","✓ Klopt","⚠ "&amp;TRIM(BL27)))</f>
        <v/>
      </c>
      <c r="P27" s="0" t="str">
        <f aca="false">IF(F27="","",IFERROR(IF(INDEX(Spelers!$C$5:$C$64,MATCH(F27,Spelers!$A$5:$A$64,0))="","",INDEX(Spelers!$C$5:$C$64,MATCH(F27,Spelers!$A$5:$A$64,0))),""))</f>
        <v/>
      </c>
      <c r="Q27" s="0" t="str">
        <f aca="false">IF(G27="","",IFERROR(IF(INDEX(Spelers!$C$5:$C$64,MATCH(G27,Spelers!$A$5:$A$64,0))="","",INDEX(Spelers!$C$5:$C$64,MATCH(G27,Spelers!$A$5:$A$64,0))),""))</f>
        <v/>
      </c>
      <c r="R27" s="0" t="str">
        <f aca="false">IF(H27="","",IFERROR(IF(INDEX(Spelers!$C$5:$C$64,MATCH(H27,Spelers!$A$5:$A$64,0))="","",INDEX(Spelers!$C$5:$C$64,MATCH(H27,Spelers!$A$5:$A$64,0))),""))</f>
        <v/>
      </c>
      <c r="S27" s="0" t="str">
        <f aca="false">IF(I27="","",IFERROR(IF(INDEX(Spelers!$C$5:$C$64,MATCH(I27,Spelers!$A$5:$A$64,0))="","",INDEX(Spelers!$C$5:$C$64,MATCH(I27,Spelers!$A$5:$A$64,0))),""))</f>
        <v/>
      </c>
      <c r="T27" s="0" t="str">
        <f aca="false">IF(J27="","",IFERROR(IF(INDEX(Spelers!$C$5:$C$64,MATCH(J27,Spelers!$A$5:$A$64,0))="","",INDEX(Spelers!$C$5:$C$64,MATCH(J27,Spelers!$A$5:$A$64,0))),""))</f>
        <v/>
      </c>
      <c r="U27" s="0" t="str">
        <f aca="false">IF(K27="","",IFERROR(IF(INDEX(Spelers!$C$5:$C$64,MATCH(K27,Spelers!$A$5:$A$64,0))="","",INDEX(Spelers!$C$5:$C$64,MATCH(K27,Spelers!$A$5:$A$64,0))),""))</f>
        <v/>
      </c>
      <c r="V27" s="0" t="str">
        <f aca="false">IF(L27="","",IFERROR(IF(INDEX(Spelers!$C$5:$C$64,MATCH(L27,Spelers!$A$5:$A$64,0))="","",INDEX(Spelers!$C$5:$C$64,MATCH(L27,Spelers!$A$5:$A$64,0))),""))</f>
        <v/>
      </c>
      <c r="W27" s="0" t="str">
        <f aca="false">IF(M27="","",IFERROR(IF(INDEX(Spelers!$C$5:$C$64,MATCH(M27,Spelers!$A$5:$A$64,0))="","",INDEX(Spelers!$C$5:$C$64,MATCH(M27,Spelers!$A$5:$A$64,0))),""))</f>
        <v/>
      </c>
      <c r="X27" s="0" t="str">
        <f aca="false">IF(F27="","",IFERROR(INDEX(Spelers!$D$5:$D$64,MATCH(F27,Spelers!$A$5:$A$64,0))&amp;"",""))</f>
        <v/>
      </c>
      <c r="Y27" s="0" t="str">
        <f aca="false">IF(G27="","",IFERROR(INDEX(Spelers!$D$5:$D$64,MATCH(G27,Spelers!$A$5:$A$64,0))&amp;"",""))</f>
        <v/>
      </c>
      <c r="Z27" s="0" t="str">
        <f aca="false">IF(H27="","",IFERROR(INDEX(Spelers!$D$5:$D$64,MATCH(H27,Spelers!$A$5:$A$64,0))&amp;"",""))</f>
        <v/>
      </c>
      <c r="AA27" s="0" t="str">
        <f aca="false">IF(I27="","",IFERROR(INDEX(Spelers!$D$5:$D$64,MATCH(I27,Spelers!$A$5:$A$64,0))&amp;"",""))</f>
        <v/>
      </c>
      <c r="AB27" s="0" t="str">
        <f aca="false">IF(J27="","",IFERROR(INDEX(Spelers!$D$5:$D$64,MATCH(J27,Spelers!$A$5:$A$64,0))&amp;"",""))</f>
        <v/>
      </c>
      <c r="AC27" s="0" t="str">
        <f aca="false">IF(K27="","",IFERROR(INDEX(Spelers!$D$5:$D$64,MATCH(K27,Spelers!$A$5:$A$64,0))&amp;"",""))</f>
        <v/>
      </c>
      <c r="AD27" s="0" t="str">
        <f aca="false">IF(L27="","",IFERROR(INDEX(Spelers!$D$5:$D$64,MATCH(L27,Spelers!$A$5:$A$64,0))&amp;"",""))</f>
        <v/>
      </c>
      <c r="AE27" s="0" t="str">
        <f aca="false">IF(M27="","",IFERROR(INDEX(Spelers!$D$5:$D$64,MATCH(M27,Spelers!$A$5:$A$64,0))&amp;"",""))</f>
        <v/>
      </c>
      <c r="AF27" s="0" t="str">
        <f aca="false">IF(F27="","",IFERROR(INDEX(Spelers!$B$5:$B$64,MATCH(F27,Spelers!$A$5:$A$64,0))&amp;"",""))</f>
        <v/>
      </c>
      <c r="AG27" s="0" t="str">
        <f aca="false">IF(G27="","",IFERROR(INDEX(Spelers!$B$5:$B$64,MATCH(G27,Spelers!$A$5:$A$64,0))&amp;"",""))</f>
        <v/>
      </c>
      <c r="AH27" s="0" t="str">
        <f aca="false">IF(H27="","",IFERROR(INDEX(Spelers!$B$5:$B$64,MATCH(H27,Spelers!$A$5:$A$64,0))&amp;"",""))</f>
        <v/>
      </c>
      <c r="AI27" s="0" t="str">
        <f aca="false">IF(I27="","",IFERROR(INDEX(Spelers!$B$5:$B$64,MATCH(I27,Spelers!$A$5:$A$64,0))&amp;"",""))</f>
        <v/>
      </c>
      <c r="AJ27" s="0" t="str">
        <f aca="false">IF(J27="","",IFERROR(INDEX(Spelers!$B$5:$B$64,MATCH(J27,Spelers!$A$5:$A$64,0))&amp;"",""))</f>
        <v/>
      </c>
      <c r="AK27" s="0" t="str">
        <f aca="false">IF(K27="","",IFERROR(INDEX(Spelers!$B$5:$B$64,MATCH(K27,Spelers!$A$5:$A$64,0))&amp;"",""))</f>
        <v/>
      </c>
      <c r="AL27" s="0" t="str">
        <f aca="false">IF(L27="","",IFERROR(INDEX(Spelers!$B$5:$B$64,MATCH(L27,Spelers!$A$5:$A$64,0))&amp;"",""))</f>
        <v/>
      </c>
      <c r="AM27" s="0" t="str">
        <f aca="false">IF(M27="","",IFERROR(INDEX(Spelers!$B$5:$B$64,MATCH(M27,Spelers!$A$5:$A$64,0))&amp;"",""))</f>
        <v/>
      </c>
      <c r="AN27" s="21" t="n">
        <f aca="false">IF(OR(F27="",$B27=""),0,IFERROR(IF(INDEX(Spelers!$G$5:$P$64,MATCH(F27,Spelers!$A$5:$A$64,0),MATCH($B27,Instellingen!$A$5:$A$14,0))="x",0,1),1))</f>
        <v>0</v>
      </c>
      <c r="AO27" s="21" t="n">
        <f aca="false">IF(OR(G27="",$B27=""),0,IFERROR(IF(INDEX(Spelers!$G$5:$P$64,MATCH(G27,Spelers!$A$5:$A$64,0),MATCH($B27,Instellingen!$A$5:$A$14,0))="x",0,1),1))</f>
        <v>0</v>
      </c>
      <c r="AP27" s="21" t="n">
        <f aca="false">IF(OR(H27="",$B27=""),0,IFERROR(IF(INDEX(Spelers!$G$5:$P$64,MATCH(H27,Spelers!$A$5:$A$64,0),MATCH($B27,Instellingen!$A$5:$A$14,0))="x",0,1),1))</f>
        <v>0</v>
      </c>
      <c r="AQ27" s="21" t="n">
        <f aca="false">IF(OR(I27="",$B27=""),0,IFERROR(IF(INDEX(Spelers!$G$5:$P$64,MATCH(I27,Spelers!$A$5:$A$64,0),MATCH($B27,Instellingen!$A$5:$A$14,0))="x",0,1),1))</f>
        <v>0</v>
      </c>
      <c r="AR27" s="21" t="n">
        <f aca="false">IF(OR(J27="",$B27=""),0,IFERROR(IF(INDEX(Spelers!$G$5:$P$64,MATCH(J27,Spelers!$A$5:$A$64,0),MATCH($B27,Instellingen!$A$5:$A$14,0))="x",0,1),1))</f>
        <v>0</v>
      </c>
      <c r="AS27" s="21" t="n">
        <f aca="false">IF(OR(K27="",$B27=""),0,IFERROR(IF(INDEX(Spelers!$G$5:$P$64,MATCH(K27,Spelers!$A$5:$A$64,0),MATCH($B27,Instellingen!$A$5:$A$14,0))="x",0,1),1))</f>
        <v>0</v>
      </c>
      <c r="AT27" s="21" t="n">
        <f aca="false">IF(OR(L27="",$B27=""),0,IFERROR(IF(INDEX(Spelers!$G$5:$P$64,MATCH(L27,Spelers!$A$5:$A$64,0),MATCH($B27,Instellingen!$A$5:$A$14,0))="x",0,1),1))</f>
        <v>0</v>
      </c>
      <c r="AU27" s="21" t="n">
        <f aca="false">IF(OR(M27="",$B27=""),0,IFERROR(IF(INDEX(Spelers!$G$5:$P$64,MATCH(M27,Spelers!$A$5:$A$64,0),MATCH($B27,Instellingen!$A$5:$A$14,0))="x",0,1),1))</f>
        <v>0</v>
      </c>
      <c r="AV27" s="21" t="n">
        <f aca="false">IF(F27="",0,IFERROR(IF(INDEX(Spelers!$E$5:$E$64,MATCH(F27,Spelers!$A$5:$A$64,0))="",0,IF(COUNTIF($F27:$M27,INDEX(Spelers!$E$5:$E$64,MATCH(F27,Spelers!$A$5:$A$64,0)))=0,1,0)),0))</f>
        <v>0</v>
      </c>
      <c r="AW27" s="21" t="n">
        <f aca="false">IF(G27="",0,IFERROR(IF(INDEX(Spelers!$E$5:$E$64,MATCH(G27,Spelers!$A$5:$A$64,0))="",0,IF(COUNTIF($F27:$M27,INDEX(Spelers!$E$5:$E$64,MATCH(G27,Spelers!$A$5:$A$64,0)))=0,1,0)),0))</f>
        <v>0</v>
      </c>
      <c r="AX27" s="21" t="n">
        <f aca="false">IF(H27="",0,IFERROR(IF(INDEX(Spelers!$E$5:$E$64,MATCH(H27,Spelers!$A$5:$A$64,0))="",0,IF(COUNTIF($F27:$M27,INDEX(Spelers!$E$5:$E$64,MATCH(H27,Spelers!$A$5:$A$64,0)))=0,1,0)),0))</f>
        <v>0</v>
      </c>
      <c r="AY27" s="21" t="n">
        <f aca="false">IF(I27="",0,IFERROR(IF(INDEX(Spelers!$E$5:$E$64,MATCH(I27,Spelers!$A$5:$A$64,0))="",0,IF(COUNTIF($F27:$M27,INDEX(Spelers!$E$5:$E$64,MATCH(I27,Spelers!$A$5:$A$64,0)))=0,1,0)),0))</f>
        <v>0</v>
      </c>
      <c r="AZ27" s="21" t="n">
        <f aca="false">IF(J27="",0,IFERROR(IF(INDEX(Spelers!$E$5:$E$64,MATCH(J27,Spelers!$A$5:$A$64,0))="",0,IF(COUNTIF($F27:$M27,INDEX(Spelers!$E$5:$E$64,MATCH(J27,Spelers!$A$5:$A$64,0)))=0,1,0)),0))</f>
        <v>0</v>
      </c>
      <c r="BA27" s="21" t="n">
        <f aca="false">IF(K27="",0,IFERROR(IF(INDEX(Spelers!$E$5:$E$64,MATCH(K27,Spelers!$A$5:$A$64,0))="",0,IF(COUNTIF($F27:$M27,INDEX(Spelers!$E$5:$E$64,MATCH(K27,Spelers!$A$5:$A$64,0)))=0,1,0)),0))</f>
        <v>0</v>
      </c>
      <c r="BB27" s="21" t="n">
        <f aca="false">IF(L27="",0,IFERROR(IF(INDEX(Spelers!$E$5:$E$64,MATCH(L27,Spelers!$A$5:$A$64,0))="",0,IF(COUNTIF($F27:$M27,INDEX(Spelers!$E$5:$E$64,MATCH(L27,Spelers!$A$5:$A$64,0)))=0,1,0)),0))</f>
        <v>0</v>
      </c>
      <c r="BC27" s="21" t="n">
        <f aca="false">IF(M27="",0,IFERROR(IF(INDEX(Spelers!$E$5:$E$64,MATCH(M27,Spelers!$A$5:$A$64,0))="",0,IF(COUNTIF($F27:$M27,INDEX(Spelers!$E$5:$E$64,MATCH(M27,Spelers!$A$5:$A$64,0)))=0,1,0)),0))</f>
        <v>0</v>
      </c>
      <c r="BD27" s="21" t="n">
        <f aca="false">IF(F27="",0,IF(COUNTIF($F$5:$M$34,F27)&gt;1,1,0))</f>
        <v>0</v>
      </c>
      <c r="BE27" s="21" t="n">
        <f aca="false">IF(G27="",0,IF(COUNTIF($F$5:$M$34,G27)&gt;1,1,0))</f>
        <v>0</v>
      </c>
      <c r="BF27" s="21" t="n">
        <f aca="false">IF(H27="",0,IF(COUNTIF($F$5:$M$34,H27)&gt;1,1,0))</f>
        <v>0</v>
      </c>
      <c r="BG27" s="21" t="n">
        <f aca="false">IF(I27="",0,IF(COUNTIF($F$5:$M$34,I27)&gt;1,1,0))</f>
        <v>0</v>
      </c>
      <c r="BH27" s="21" t="n">
        <f aca="false">IF(J27="",0,IF(COUNTIF($F$5:$M$34,J27)&gt;1,1,0))</f>
        <v>0</v>
      </c>
      <c r="BI27" s="21" t="n">
        <f aca="false">IF(K27="",0,IF(COUNTIF($F$5:$M$34,K27)&gt;1,1,0))</f>
        <v>0</v>
      </c>
      <c r="BJ27" s="21" t="n">
        <f aca="false">IF(L27="",0,IF(COUNTIF($F$5:$M$34,L27)&gt;1,1,0))</f>
        <v>0</v>
      </c>
      <c r="BK27" s="21" t="n">
        <f aca="false">IF(M27="",0,IF(COUNTIF($F$5:$M$34,M27)&gt;1,1,0))</f>
        <v>0</v>
      </c>
      <c r="BL27" s="0" t="str">
        <f aca="false">IF($N27&gt;$E27,"Te vol. ","")&amp;IF(SUM(AN27:AU27)&gt;0,"Speler kan niet op dit moment. ","")&amp;IF(SUM(AV27:BC27)&gt;0,"Buddy zit in andere groep. ","")&amp;IF(SUM(BD27:BK27)&gt;0,"Speler staat ook in andere groep. ","")&amp;IF(AND(COUNT(P27:W27)&gt;1,MAX(P27:W27)-MIN(P27:W27)&gt;Instellingen!$D$5),"Niveauverschil te groot. ","")&amp;IF((COUNTIF(X27:AE27,"Rood")&gt;0)+(COUNTIF(X27:AE27,"Oranje")&gt;0)+(COUNTIF(X27:AE27,"Groen")&gt;0)&gt;1,"Jeugdkleuren gemengd. ","")&amp;IF(AND(COUNTIF(AF27:AM27,"Jeugd")&gt;0,COUNTIF(AF27:AM27,"Volwassen")&gt;0),"Jeugd en volwassenen gemengd. ","")&amp;IF(AND($C27&lt;&gt;"",$B27&lt;&gt;"",COUNTIFS($B$5:$B$34,$B27,$C$5:$C$34,$C27)&gt;1),"Trainer staat dubbel. ","")&amp;IF(AND($C27&lt;&gt;"",$B27&lt;&gt;"",IFERROR(INDEX(Trainers!$B$5:$K$14,MATCH($C27,Trainers!$A$5:$A$14,0),MATCH($B27,Instellingen!$A$5:$A$14,0))&lt;&gt;"x",TRUE())),"Trainer kan niet. ","")&amp;IF(AND($B27&lt;&gt;"",IFERROR(SUMIF($B$5:$B$34,$B27,$D$5:$D$34)&gt;INDEX(Instellingen!$B$5:$B$14,MATCH($B27,Instellingen!$A$5:$A$14,0)),FALSE())),"Te weinig banen op dit tijdslot. ","")&amp;IF(AND($N27&gt;0,$B27=""),"Kies een tijdslot. ","")</f>
        <v/>
      </c>
    </row>
    <row r="28" customFormat="false" ht="15" hidden="false" customHeight="false" outlineLevel="0" collapsed="false">
      <c r="A28" s="15" t="s">
        <v>156</v>
      </c>
      <c r="B28" s="15"/>
      <c r="C28" s="17"/>
      <c r="D28" s="15"/>
      <c r="E28" s="15"/>
      <c r="F28" s="17"/>
      <c r="G28" s="17"/>
      <c r="H28" s="17"/>
      <c r="I28" s="17"/>
      <c r="J28" s="17"/>
      <c r="K28" s="17"/>
      <c r="L28" s="17"/>
      <c r="M28" s="17"/>
      <c r="N28" s="18" t="n">
        <f aca="false">COUNTA($F28:$M28)</f>
        <v>0</v>
      </c>
      <c r="O28" s="20" t="str">
        <f aca="false">IF(AND($N28=0,$C28=""),"",IF(BL28="","✓ Klopt","⚠ "&amp;TRIM(BL28)))</f>
        <v/>
      </c>
      <c r="P28" s="0" t="str">
        <f aca="false">IF(F28="","",IFERROR(IF(INDEX(Spelers!$C$5:$C$64,MATCH(F28,Spelers!$A$5:$A$64,0))="","",INDEX(Spelers!$C$5:$C$64,MATCH(F28,Spelers!$A$5:$A$64,0))),""))</f>
        <v/>
      </c>
      <c r="Q28" s="0" t="str">
        <f aca="false">IF(G28="","",IFERROR(IF(INDEX(Spelers!$C$5:$C$64,MATCH(G28,Spelers!$A$5:$A$64,0))="","",INDEX(Spelers!$C$5:$C$64,MATCH(G28,Spelers!$A$5:$A$64,0))),""))</f>
        <v/>
      </c>
      <c r="R28" s="0" t="str">
        <f aca="false">IF(H28="","",IFERROR(IF(INDEX(Spelers!$C$5:$C$64,MATCH(H28,Spelers!$A$5:$A$64,0))="","",INDEX(Spelers!$C$5:$C$64,MATCH(H28,Spelers!$A$5:$A$64,0))),""))</f>
        <v/>
      </c>
      <c r="S28" s="0" t="str">
        <f aca="false">IF(I28="","",IFERROR(IF(INDEX(Spelers!$C$5:$C$64,MATCH(I28,Spelers!$A$5:$A$64,0))="","",INDEX(Spelers!$C$5:$C$64,MATCH(I28,Spelers!$A$5:$A$64,0))),""))</f>
        <v/>
      </c>
      <c r="T28" s="0" t="str">
        <f aca="false">IF(J28="","",IFERROR(IF(INDEX(Spelers!$C$5:$C$64,MATCH(J28,Spelers!$A$5:$A$64,0))="","",INDEX(Spelers!$C$5:$C$64,MATCH(J28,Spelers!$A$5:$A$64,0))),""))</f>
        <v/>
      </c>
      <c r="U28" s="0" t="str">
        <f aca="false">IF(K28="","",IFERROR(IF(INDEX(Spelers!$C$5:$C$64,MATCH(K28,Spelers!$A$5:$A$64,0))="","",INDEX(Spelers!$C$5:$C$64,MATCH(K28,Spelers!$A$5:$A$64,0))),""))</f>
        <v/>
      </c>
      <c r="V28" s="0" t="str">
        <f aca="false">IF(L28="","",IFERROR(IF(INDEX(Spelers!$C$5:$C$64,MATCH(L28,Spelers!$A$5:$A$64,0))="","",INDEX(Spelers!$C$5:$C$64,MATCH(L28,Spelers!$A$5:$A$64,0))),""))</f>
        <v/>
      </c>
      <c r="W28" s="0" t="str">
        <f aca="false">IF(M28="","",IFERROR(IF(INDEX(Spelers!$C$5:$C$64,MATCH(M28,Spelers!$A$5:$A$64,0))="","",INDEX(Spelers!$C$5:$C$64,MATCH(M28,Spelers!$A$5:$A$64,0))),""))</f>
        <v/>
      </c>
      <c r="X28" s="0" t="str">
        <f aca="false">IF(F28="","",IFERROR(INDEX(Spelers!$D$5:$D$64,MATCH(F28,Spelers!$A$5:$A$64,0))&amp;"",""))</f>
        <v/>
      </c>
      <c r="Y28" s="0" t="str">
        <f aca="false">IF(G28="","",IFERROR(INDEX(Spelers!$D$5:$D$64,MATCH(G28,Spelers!$A$5:$A$64,0))&amp;"",""))</f>
        <v/>
      </c>
      <c r="Z28" s="0" t="str">
        <f aca="false">IF(H28="","",IFERROR(INDEX(Spelers!$D$5:$D$64,MATCH(H28,Spelers!$A$5:$A$64,0))&amp;"",""))</f>
        <v/>
      </c>
      <c r="AA28" s="0" t="str">
        <f aca="false">IF(I28="","",IFERROR(INDEX(Spelers!$D$5:$D$64,MATCH(I28,Spelers!$A$5:$A$64,0))&amp;"",""))</f>
        <v/>
      </c>
      <c r="AB28" s="0" t="str">
        <f aca="false">IF(J28="","",IFERROR(INDEX(Spelers!$D$5:$D$64,MATCH(J28,Spelers!$A$5:$A$64,0))&amp;"",""))</f>
        <v/>
      </c>
      <c r="AC28" s="0" t="str">
        <f aca="false">IF(K28="","",IFERROR(INDEX(Spelers!$D$5:$D$64,MATCH(K28,Spelers!$A$5:$A$64,0))&amp;"",""))</f>
        <v/>
      </c>
      <c r="AD28" s="0" t="str">
        <f aca="false">IF(L28="","",IFERROR(INDEX(Spelers!$D$5:$D$64,MATCH(L28,Spelers!$A$5:$A$64,0))&amp;"",""))</f>
        <v/>
      </c>
      <c r="AE28" s="0" t="str">
        <f aca="false">IF(M28="","",IFERROR(INDEX(Spelers!$D$5:$D$64,MATCH(M28,Spelers!$A$5:$A$64,0))&amp;"",""))</f>
        <v/>
      </c>
      <c r="AF28" s="0" t="str">
        <f aca="false">IF(F28="","",IFERROR(INDEX(Spelers!$B$5:$B$64,MATCH(F28,Spelers!$A$5:$A$64,0))&amp;"",""))</f>
        <v/>
      </c>
      <c r="AG28" s="0" t="str">
        <f aca="false">IF(G28="","",IFERROR(INDEX(Spelers!$B$5:$B$64,MATCH(G28,Spelers!$A$5:$A$64,0))&amp;"",""))</f>
        <v/>
      </c>
      <c r="AH28" s="0" t="str">
        <f aca="false">IF(H28="","",IFERROR(INDEX(Spelers!$B$5:$B$64,MATCH(H28,Spelers!$A$5:$A$64,0))&amp;"",""))</f>
        <v/>
      </c>
      <c r="AI28" s="0" t="str">
        <f aca="false">IF(I28="","",IFERROR(INDEX(Spelers!$B$5:$B$64,MATCH(I28,Spelers!$A$5:$A$64,0))&amp;"",""))</f>
        <v/>
      </c>
      <c r="AJ28" s="0" t="str">
        <f aca="false">IF(J28="","",IFERROR(INDEX(Spelers!$B$5:$B$64,MATCH(J28,Spelers!$A$5:$A$64,0))&amp;"",""))</f>
        <v/>
      </c>
      <c r="AK28" s="0" t="str">
        <f aca="false">IF(K28="","",IFERROR(INDEX(Spelers!$B$5:$B$64,MATCH(K28,Spelers!$A$5:$A$64,0))&amp;"",""))</f>
        <v/>
      </c>
      <c r="AL28" s="0" t="str">
        <f aca="false">IF(L28="","",IFERROR(INDEX(Spelers!$B$5:$B$64,MATCH(L28,Spelers!$A$5:$A$64,0))&amp;"",""))</f>
        <v/>
      </c>
      <c r="AM28" s="0" t="str">
        <f aca="false">IF(M28="","",IFERROR(INDEX(Spelers!$B$5:$B$64,MATCH(M28,Spelers!$A$5:$A$64,0))&amp;"",""))</f>
        <v/>
      </c>
      <c r="AN28" s="21" t="n">
        <f aca="false">IF(OR(F28="",$B28=""),0,IFERROR(IF(INDEX(Spelers!$G$5:$P$64,MATCH(F28,Spelers!$A$5:$A$64,0),MATCH($B28,Instellingen!$A$5:$A$14,0))="x",0,1),1))</f>
        <v>0</v>
      </c>
      <c r="AO28" s="21" t="n">
        <f aca="false">IF(OR(G28="",$B28=""),0,IFERROR(IF(INDEX(Spelers!$G$5:$P$64,MATCH(G28,Spelers!$A$5:$A$64,0),MATCH($B28,Instellingen!$A$5:$A$14,0))="x",0,1),1))</f>
        <v>0</v>
      </c>
      <c r="AP28" s="21" t="n">
        <f aca="false">IF(OR(H28="",$B28=""),0,IFERROR(IF(INDEX(Spelers!$G$5:$P$64,MATCH(H28,Spelers!$A$5:$A$64,0),MATCH($B28,Instellingen!$A$5:$A$14,0))="x",0,1),1))</f>
        <v>0</v>
      </c>
      <c r="AQ28" s="21" t="n">
        <f aca="false">IF(OR(I28="",$B28=""),0,IFERROR(IF(INDEX(Spelers!$G$5:$P$64,MATCH(I28,Spelers!$A$5:$A$64,0),MATCH($B28,Instellingen!$A$5:$A$14,0))="x",0,1),1))</f>
        <v>0</v>
      </c>
      <c r="AR28" s="21" t="n">
        <f aca="false">IF(OR(J28="",$B28=""),0,IFERROR(IF(INDEX(Spelers!$G$5:$P$64,MATCH(J28,Spelers!$A$5:$A$64,0),MATCH($B28,Instellingen!$A$5:$A$14,0))="x",0,1),1))</f>
        <v>0</v>
      </c>
      <c r="AS28" s="21" t="n">
        <f aca="false">IF(OR(K28="",$B28=""),0,IFERROR(IF(INDEX(Spelers!$G$5:$P$64,MATCH(K28,Spelers!$A$5:$A$64,0),MATCH($B28,Instellingen!$A$5:$A$14,0))="x",0,1),1))</f>
        <v>0</v>
      </c>
      <c r="AT28" s="21" t="n">
        <f aca="false">IF(OR(L28="",$B28=""),0,IFERROR(IF(INDEX(Spelers!$G$5:$P$64,MATCH(L28,Spelers!$A$5:$A$64,0),MATCH($B28,Instellingen!$A$5:$A$14,0))="x",0,1),1))</f>
        <v>0</v>
      </c>
      <c r="AU28" s="21" t="n">
        <f aca="false">IF(OR(M28="",$B28=""),0,IFERROR(IF(INDEX(Spelers!$G$5:$P$64,MATCH(M28,Spelers!$A$5:$A$64,0),MATCH($B28,Instellingen!$A$5:$A$14,0))="x",0,1),1))</f>
        <v>0</v>
      </c>
      <c r="AV28" s="21" t="n">
        <f aca="false">IF(F28="",0,IFERROR(IF(INDEX(Spelers!$E$5:$E$64,MATCH(F28,Spelers!$A$5:$A$64,0))="",0,IF(COUNTIF($F28:$M28,INDEX(Spelers!$E$5:$E$64,MATCH(F28,Spelers!$A$5:$A$64,0)))=0,1,0)),0))</f>
        <v>0</v>
      </c>
      <c r="AW28" s="21" t="n">
        <f aca="false">IF(G28="",0,IFERROR(IF(INDEX(Spelers!$E$5:$E$64,MATCH(G28,Spelers!$A$5:$A$64,0))="",0,IF(COUNTIF($F28:$M28,INDEX(Spelers!$E$5:$E$64,MATCH(G28,Spelers!$A$5:$A$64,0)))=0,1,0)),0))</f>
        <v>0</v>
      </c>
      <c r="AX28" s="21" t="n">
        <f aca="false">IF(H28="",0,IFERROR(IF(INDEX(Spelers!$E$5:$E$64,MATCH(H28,Spelers!$A$5:$A$64,0))="",0,IF(COUNTIF($F28:$M28,INDEX(Spelers!$E$5:$E$64,MATCH(H28,Spelers!$A$5:$A$64,0)))=0,1,0)),0))</f>
        <v>0</v>
      </c>
      <c r="AY28" s="21" t="n">
        <f aca="false">IF(I28="",0,IFERROR(IF(INDEX(Spelers!$E$5:$E$64,MATCH(I28,Spelers!$A$5:$A$64,0))="",0,IF(COUNTIF($F28:$M28,INDEX(Spelers!$E$5:$E$64,MATCH(I28,Spelers!$A$5:$A$64,0)))=0,1,0)),0))</f>
        <v>0</v>
      </c>
      <c r="AZ28" s="21" t="n">
        <f aca="false">IF(J28="",0,IFERROR(IF(INDEX(Spelers!$E$5:$E$64,MATCH(J28,Spelers!$A$5:$A$64,0))="",0,IF(COUNTIF($F28:$M28,INDEX(Spelers!$E$5:$E$64,MATCH(J28,Spelers!$A$5:$A$64,0)))=0,1,0)),0))</f>
        <v>0</v>
      </c>
      <c r="BA28" s="21" t="n">
        <f aca="false">IF(K28="",0,IFERROR(IF(INDEX(Spelers!$E$5:$E$64,MATCH(K28,Spelers!$A$5:$A$64,0))="",0,IF(COUNTIF($F28:$M28,INDEX(Spelers!$E$5:$E$64,MATCH(K28,Spelers!$A$5:$A$64,0)))=0,1,0)),0))</f>
        <v>0</v>
      </c>
      <c r="BB28" s="21" t="n">
        <f aca="false">IF(L28="",0,IFERROR(IF(INDEX(Spelers!$E$5:$E$64,MATCH(L28,Spelers!$A$5:$A$64,0))="",0,IF(COUNTIF($F28:$M28,INDEX(Spelers!$E$5:$E$64,MATCH(L28,Spelers!$A$5:$A$64,0)))=0,1,0)),0))</f>
        <v>0</v>
      </c>
      <c r="BC28" s="21" t="n">
        <f aca="false">IF(M28="",0,IFERROR(IF(INDEX(Spelers!$E$5:$E$64,MATCH(M28,Spelers!$A$5:$A$64,0))="",0,IF(COUNTIF($F28:$M28,INDEX(Spelers!$E$5:$E$64,MATCH(M28,Spelers!$A$5:$A$64,0)))=0,1,0)),0))</f>
        <v>0</v>
      </c>
      <c r="BD28" s="21" t="n">
        <f aca="false">IF(F28="",0,IF(COUNTIF($F$5:$M$34,F28)&gt;1,1,0))</f>
        <v>0</v>
      </c>
      <c r="BE28" s="21" t="n">
        <f aca="false">IF(G28="",0,IF(COUNTIF($F$5:$M$34,G28)&gt;1,1,0))</f>
        <v>0</v>
      </c>
      <c r="BF28" s="21" t="n">
        <f aca="false">IF(H28="",0,IF(COUNTIF($F$5:$M$34,H28)&gt;1,1,0))</f>
        <v>0</v>
      </c>
      <c r="BG28" s="21" t="n">
        <f aca="false">IF(I28="",0,IF(COUNTIF($F$5:$M$34,I28)&gt;1,1,0))</f>
        <v>0</v>
      </c>
      <c r="BH28" s="21" t="n">
        <f aca="false">IF(J28="",0,IF(COUNTIF($F$5:$M$34,J28)&gt;1,1,0))</f>
        <v>0</v>
      </c>
      <c r="BI28" s="21" t="n">
        <f aca="false">IF(K28="",0,IF(COUNTIF($F$5:$M$34,K28)&gt;1,1,0))</f>
        <v>0</v>
      </c>
      <c r="BJ28" s="21" t="n">
        <f aca="false">IF(L28="",0,IF(COUNTIF($F$5:$M$34,L28)&gt;1,1,0))</f>
        <v>0</v>
      </c>
      <c r="BK28" s="21" t="n">
        <f aca="false">IF(M28="",0,IF(COUNTIF($F$5:$M$34,M28)&gt;1,1,0))</f>
        <v>0</v>
      </c>
      <c r="BL28" s="0" t="str">
        <f aca="false">IF($N28&gt;$E28,"Te vol. ","")&amp;IF(SUM(AN28:AU28)&gt;0,"Speler kan niet op dit moment. ","")&amp;IF(SUM(AV28:BC28)&gt;0,"Buddy zit in andere groep. ","")&amp;IF(SUM(BD28:BK28)&gt;0,"Speler staat ook in andere groep. ","")&amp;IF(AND(COUNT(P28:W28)&gt;1,MAX(P28:W28)-MIN(P28:W28)&gt;Instellingen!$D$5),"Niveauverschil te groot. ","")&amp;IF((COUNTIF(X28:AE28,"Rood")&gt;0)+(COUNTIF(X28:AE28,"Oranje")&gt;0)+(COUNTIF(X28:AE28,"Groen")&gt;0)&gt;1,"Jeugdkleuren gemengd. ","")&amp;IF(AND(COUNTIF(AF28:AM28,"Jeugd")&gt;0,COUNTIF(AF28:AM28,"Volwassen")&gt;0),"Jeugd en volwassenen gemengd. ","")&amp;IF(AND($C28&lt;&gt;"",$B28&lt;&gt;"",COUNTIFS($B$5:$B$34,$B28,$C$5:$C$34,$C28)&gt;1),"Trainer staat dubbel. ","")&amp;IF(AND($C28&lt;&gt;"",$B28&lt;&gt;"",IFERROR(INDEX(Trainers!$B$5:$K$14,MATCH($C28,Trainers!$A$5:$A$14,0),MATCH($B28,Instellingen!$A$5:$A$14,0))&lt;&gt;"x",TRUE())),"Trainer kan niet. ","")&amp;IF(AND($B28&lt;&gt;"",IFERROR(SUMIF($B$5:$B$34,$B28,$D$5:$D$34)&gt;INDEX(Instellingen!$B$5:$B$14,MATCH($B28,Instellingen!$A$5:$A$14,0)),FALSE())),"Te weinig banen op dit tijdslot. ","")&amp;IF(AND($N28&gt;0,$B28=""),"Kies een tijdslot. ","")</f>
        <v/>
      </c>
    </row>
    <row r="29" customFormat="false" ht="15" hidden="false" customHeight="false" outlineLevel="0" collapsed="false">
      <c r="A29" s="15" t="s">
        <v>157</v>
      </c>
      <c r="B29" s="15"/>
      <c r="C29" s="17"/>
      <c r="D29" s="15"/>
      <c r="E29" s="15"/>
      <c r="F29" s="17"/>
      <c r="G29" s="17"/>
      <c r="H29" s="17"/>
      <c r="I29" s="17"/>
      <c r="J29" s="17"/>
      <c r="K29" s="17"/>
      <c r="L29" s="17"/>
      <c r="M29" s="17"/>
      <c r="N29" s="18" t="n">
        <f aca="false">COUNTA($F29:$M29)</f>
        <v>0</v>
      </c>
      <c r="O29" s="20" t="str">
        <f aca="false">IF(AND($N29=0,$C29=""),"",IF(BL29="","✓ Klopt","⚠ "&amp;TRIM(BL29)))</f>
        <v/>
      </c>
      <c r="P29" s="0" t="str">
        <f aca="false">IF(F29="","",IFERROR(IF(INDEX(Spelers!$C$5:$C$64,MATCH(F29,Spelers!$A$5:$A$64,0))="","",INDEX(Spelers!$C$5:$C$64,MATCH(F29,Spelers!$A$5:$A$64,0))),""))</f>
        <v/>
      </c>
      <c r="Q29" s="0" t="str">
        <f aca="false">IF(G29="","",IFERROR(IF(INDEX(Spelers!$C$5:$C$64,MATCH(G29,Spelers!$A$5:$A$64,0))="","",INDEX(Spelers!$C$5:$C$64,MATCH(G29,Spelers!$A$5:$A$64,0))),""))</f>
        <v/>
      </c>
      <c r="R29" s="0" t="str">
        <f aca="false">IF(H29="","",IFERROR(IF(INDEX(Spelers!$C$5:$C$64,MATCH(H29,Spelers!$A$5:$A$64,0))="","",INDEX(Spelers!$C$5:$C$64,MATCH(H29,Spelers!$A$5:$A$64,0))),""))</f>
        <v/>
      </c>
      <c r="S29" s="0" t="str">
        <f aca="false">IF(I29="","",IFERROR(IF(INDEX(Spelers!$C$5:$C$64,MATCH(I29,Spelers!$A$5:$A$64,0))="","",INDEX(Spelers!$C$5:$C$64,MATCH(I29,Spelers!$A$5:$A$64,0))),""))</f>
        <v/>
      </c>
      <c r="T29" s="0" t="str">
        <f aca="false">IF(J29="","",IFERROR(IF(INDEX(Spelers!$C$5:$C$64,MATCH(J29,Spelers!$A$5:$A$64,0))="","",INDEX(Spelers!$C$5:$C$64,MATCH(J29,Spelers!$A$5:$A$64,0))),""))</f>
        <v/>
      </c>
      <c r="U29" s="0" t="str">
        <f aca="false">IF(K29="","",IFERROR(IF(INDEX(Spelers!$C$5:$C$64,MATCH(K29,Spelers!$A$5:$A$64,0))="","",INDEX(Spelers!$C$5:$C$64,MATCH(K29,Spelers!$A$5:$A$64,0))),""))</f>
        <v/>
      </c>
      <c r="V29" s="0" t="str">
        <f aca="false">IF(L29="","",IFERROR(IF(INDEX(Spelers!$C$5:$C$64,MATCH(L29,Spelers!$A$5:$A$64,0))="","",INDEX(Spelers!$C$5:$C$64,MATCH(L29,Spelers!$A$5:$A$64,0))),""))</f>
        <v/>
      </c>
      <c r="W29" s="0" t="str">
        <f aca="false">IF(M29="","",IFERROR(IF(INDEX(Spelers!$C$5:$C$64,MATCH(M29,Spelers!$A$5:$A$64,0))="","",INDEX(Spelers!$C$5:$C$64,MATCH(M29,Spelers!$A$5:$A$64,0))),""))</f>
        <v/>
      </c>
      <c r="X29" s="0" t="str">
        <f aca="false">IF(F29="","",IFERROR(INDEX(Spelers!$D$5:$D$64,MATCH(F29,Spelers!$A$5:$A$64,0))&amp;"",""))</f>
        <v/>
      </c>
      <c r="Y29" s="0" t="str">
        <f aca="false">IF(G29="","",IFERROR(INDEX(Spelers!$D$5:$D$64,MATCH(G29,Spelers!$A$5:$A$64,0))&amp;"",""))</f>
        <v/>
      </c>
      <c r="Z29" s="0" t="str">
        <f aca="false">IF(H29="","",IFERROR(INDEX(Spelers!$D$5:$D$64,MATCH(H29,Spelers!$A$5:$A$64,0))&amp;"",""))</f>
        <v/>
      </c>
      <c r="AA29" s="0" t="str">
        <f aca="false">IF(I29="","",IFERROR(INDEX(Spelers!$D$5:$D$64,MATCH(I29,Spelers!$A$5:$A$64,0))&amp;"",""))</f>
        <v/>
      </c>
      <c r="AB29" s="0" t="str">
        <f aca="false">IF(J29="","",IFERROR(INDEX(Spelers!$D$5:$D$64,MATCH(J29,Spelers!$A$5:$A$64,0))&amp;"",""))</f>
        <v/>
      </c>
      <c r="AC29" s="0" t="str">
        <f aca="false">IF(K29="","",IFERROR(INDEX(Spelers!$D$5:$D$64,MATCH(K29,Spelers!$A$5:$A$64,0))&amp;"",""))</f>
        <v/>
      </c>
      <c r="AD29" s="0" t="str">
        <f aca="false">IF(L29="","",IFERROR(INDEX(Spelers!$D$5:$D$64,MATCH(L29,Spelers!$A$5:$A$64,0))&amp;"",""))</f>
        <v/>
      </c>
      <c r="AE29" s="0" t="str">
        <f aca="false">IF(M29="","",IFERROR(INDEX(Spelers!$D$5:$D$64,MATCH(M29,Spelers!$A$5:$A$64,0))&amp;"",""))</f>
        <v/>
      </c>
      <c r="AF29" s="0" t="str">
        <f aca="false">IF(F29="","",IFERROR(INDEX(Spelers!$B$5:$B$64,MATCH(F29,Spelers!$A$5:$A$64,0))&amp;"",""))</f>
        <v/>
      </c>
      <c r="AG29" s="0" t="str">
        <f aca="false">IF(G29="","",IFERROR(INDEX(Spelers!$B$5:$B$64,MATCH(G29,Spelers!$A$5:$A$64,0))&amp;"",""))</f>
        <v/>
      </c>
      <c r="AH29" s="0" t="str">
        <f aca="false">IF(H29="","",IFERROR(INDEX(Spelers!$B$5:$B$64,MATCH(H29,Spelers!$A$5:$A$64,0))&amp;"",""))</f>
        <v/>
      </c>
      <c r="AI29" s="0" t="str">
        <f aca="false">IF(I29="","",IFERROR(INDEX(Spelers!$B$5:$B$64,MATCH(I29,Spelers!$A$5:$A$64,0))&amp;"",""))</f>
        <v/>
      </c>
      <c r="AJ29" s="0" t="str">
        <f aca="false">IF(J29="","",IFERROR(INDEX(Spelers!$B$5:$B$64,MATCH(J29,Spelers!$A$5:$A$64,0))&amp;"",""))</f>
        <v/>
      </c>
      <c r="AK29" s="0" t="str">
        <f aca="false">IF(K29="","",IFERROR(INDEX(Spelers!$B$5:$B$64,MATCH(K29,Spelers!$A$5:$A$64,0))&amp;"",""))</f>
        <v/>
      </c>
      <c r="AL29" s="0" t="str">
        <f aca="false">IF(L29="","",IFERROR(INDEX(Spelers!$B$5:$B$64,MATCH(L29,Spelers!$A$5:$A$64,0))&amp;"",""))</f>
        <v/>
      </c>
      <c r="AM29" s="0" t="str">
        <f aca="false">IF(M29="","",IFERROR(INDEX(Spelers!$B$5:$B$64,MATCH(M29,Spelers!$A$5:$A$64,0))&amp;"",""))</f>
        <v/>
      </c>
      <c r="AN29" s="21" t="n">
        <f aca="false">IF(OR(F29="",$B29=""),0,IFERROR(IF(INDEX(Spelers!$G$5:$P$64,MATCH(F29,Spelers!$A$5:$A$64,0),MATCH($B29,Instellingen!$A$5:$A$14,0))="x",0,1),1))</f>
        <v>0</v>
      </c>
      <c r="AO29" s="21" t="n">
        <f aca="false">IF(OR(G29="",$B29=""),0,IFERROR(IF(INDEX(Spelers!$G$5:$P$64,MATCH(G29,Spelers!$A$5:$A$64,0),MATCH($B29,Instellingen!$A$5:$A$14,0))="x",0,1),1))</f>
        <v>0</v>
      </c>
      <c r="AP29" s="21" t="n">
        <f aca="false">IF(OR(H29="",$B29=""),0,IFERROR(IF(INDEX(Spelers!$G$5:$P$64,MATCH(H29,Spelers!$A$5:$A$64,0),MATCH($B29,Instellingen!$A$5:$A$14,0))="x",0,1),1))</f>
        <v>0</v>
      </c>
      <c r="AQ29" s="21" t="n">
        <f aca="false">IF(OR(I29="",$B29=""),0,IFERROR(IF(INDEX(Spelers!$G$5:$P$64,MATCH(I29,Spelers!$A$5:$A$64,0),MATCH($B29,Instellingen!$A$5:$A$14,0))="x",0,1),1))</f>
        <v>0</v>
      </c>
      <c r="AR29" s="21" t="n">
        <f aca="false">IF(OR(J29="",$B29=""),0,IFERROR(IF(INDEX(Spelers!$G$5:$P$64,MATCH(J29,Spelers!$A$5:$A$64,0),MATCH($B29,Instellingen!$A$5:$A$14,0))="x",0,1),1))</f>
        <v>0</v>
      </c>
      <c r="AS29" s="21" t="n">
        <f aca="false">IF(OR(K29="",$B29=""),0,IFERROR(IF(INDEX(Spelers!$G$5:$P$64,MATCH(K29,Spelers!$A$5:$A$64,0),MATCH($B29,Instellingen!$A$5:$A$14,0))="x",0,1),1))</f>
        <v>0</v>
      </c>
      <c r="AT29" s="21" t="n">
        <f aca="false">IF(OR(L29="",$B29=""),0,IFERROR(IF(INDEX(Spelers!$G$5:$P$64,MATCH(L29,Spelers!$A$5:$A$64,0),MATCH($B29,Instellingen!$A$5:$A$14,0))="x",0,1),1))</f>
        <v>0</v>
      </c>
      <c r="AU29" s="21" t="n">
        <f aca="false">IF(OR(M29="",$B29=""),0,IFERROR(IF(INDEX(Spelers!$G$5:$P$64,MATCH(M29,Spelers!$A$5:$A$64,0),MATCH($B29,Instellingen!$A$5:$A$14,0))="x",0,1),1))</f>
        <v>0</v>
      </c>
      <c r="AV29" s="21" t="n">
        <f aca="false">IF(F29="",0,IFERROR(IF(INDEX(Spelers!$E$5:$E$64,MATCH(F29,Spelers!$A$5:$A$64,0))="",0,IF(COUNTIF($F29:$M29,INDEX(Spelers!$E$5:$E$64,MATCH(F29,Spelers!$A$5:$A$64,0)))=0,1,0)),0))</f>
        <v>0</v>
      </c>
      <c r="AW29" s="21" t="n">
        <f aca="false">IF(G29="",0,IFERROR(IF(INDEX(Spelers!$E$5:$E$64,MATCH(G29,Spelers!$A$5:$A$64,0))="",0,IF(COUNTIF($F29:$M29,INDEX(Spelers!$E$5:$E$64,MATCH(G29,Spelers!$A$5:$A$64,0)))=0,1,0)),0))</f>
        <v>0</v>
      </c>
      <c r="AX29" s="21" t="n">
        <f aca="false">IF(H29="",0,IFERROR(IF(INDEX(Spelers!$E$5:$E$64,MATCH(H29,Spelers!$A$5:$A$64,0))="",0,IF(COUNTIF($F29:$M29,INDEX(Spelers!$E$5:$E$64,MATCH(H29,Spelers!$A$5:$A$64,0)))=0,1,0)),0))</f>
        <v>0</v>
      </c>
      <c r="AY29" s="21" t="n">
        <f aca="false">IF(I29="",0,IFERROR(IF(INDEX(Spelers!$E$5:$E$64,MATCH(I29,Spelers!$A$5:$A$64,0))="",0,IF(COUNTIF($F29:$M29,INDEX(Spelers!$E$5:$E$64,MATCH(I29,Spelers!$A$5:$A$64,0)))=0,1,0)),0))</f>
        <v>0</v>
      </c>
      <c r="AZ29" s="21" t="n">
        <f aca="false">IF(J29="",0,IFERROR(IF(INDEX(Spelers!$E$5:$E$64,MATCH(J29,Spelers!$A$5:$A$64,0))="",0,IF(COUNTIF($F29:$M29,INDEX(Spelers!$E$5:$E$64,MATCH(J29,Spelers!$A$5:$A$64,0)))=0,1,0)),0))</f>
        <v>0</v>
      </c>
      <c r="BA29" s="21" t="n">
        <f aca="false">IF(K29="",0,IFERROR(IF(INDEX(Spelers!$E$5:$E$64,MATCH(K29,Spelers!$A$5:$A$64,0))="",0,IF(COUNTIF($F29:$M29,INDEX(Spelers!$E$5:$E$64,MATCH(K29,Spelers!$A$5:$A$64,0)))=0,1,0)),0))</f>
        <v>0</v>
      </c>
      <c r="BB29" s="21" t="n">
        <f aca="false">IF(L29="",0,IFERROR(IF(INDEX(Spelers!$E$5:$E$64,MATCH(L29,Spelers!$A$5:$A$64,0))="",0,IF(COUNTIF($F29:$M29,INDEX(Spelers!$E$5:$E$64,MATCH(L29,Spelers!$A$5:$A$64,0)))=0,1,0)),0))</f>
        <v>0</v>
      </c>
      <c r="BC29" s="21" t="n">
        <f aca="false">IF(M29="",0,IFERROR(IF(INDEX(Spelers!$E$5:$E$64,MATCH(M29,Spelers!$A$5:$A$64,0))="",0,IF(COUNTIF($F29:$M29,INDEX(Spelers!$E$5:$E$64,MATCH(M29,Spelers!$A$5:$A$64,0)))=0,1,0)),0))</f>
        <v>0</v>
      </c>
      <c r="BD29" s="21" t="n">
        <f aca="false">IF(F29="",0,IF(COUNTIF($F$5:$M$34,F29)&gt;1,1,0))</f>
        <v>0</v>
      </c>
      <c r="BE29" s="21" t="n">
        <f aca="false">IF(G29="",0,IF(COUNTIF($F$5:$M$34,G29)&gt;1,1,0))</f>
        <v>0</v>
      </c>
      <c r="BF29" s="21" t="n">
        <f aca="false">IF(H29="",0,IF(COUNTIF($F$5:$M$34,H29)&gt;1,1,0))</f>
        <v>0</v>
      </c>
      <c r="BG29" s="21" t="n">
        <f aca="false">IF(I29="",0,IF(COUNTIF($F$5:$M$34,I29)&gt;1,1,0))</f>
        <v>0</v>
      </c>
      <c r="BH29" s="21" t="n">
        <f aca="false">IF(J29="",0,IF(COUNTIF($F$5:$M$34,J29)&gt;1,1,0))</f>
        <v>0</v>
      </c>
      <c r="BI29" s="21" t="n">
        <f aca="false">IF(K29="",0,IF(COUNTIF($F$5:$M$34,K29)&gt;1,1,0))</f>
        <v>0</v>
      </c>
      <c r="BJ29" s="21" t="n">
        <f aca="false">IF(L29="",0,IF(COUNTIF($F$5:$M$34,L29)&gt;1,1,0))</f>
        <v>0</v>
      </c>
      <c r="BK29" s="21" t="n">
        <f aca="false">IF(M29="",0,IF(COUNTIF($F$5:$M$34,M29)&gt;1,1,0))</f>
        <v>0</v>
      </c>
      <c r="BL29" s="0" t="str">
        <f aca="false">IF($N29&gt;$E29,"Te vol. ","")&amp;IF(SUM(AN29:AU29)&gt;0,"Speler kan niet op dit moment. ","")&amp;IF(SUM(AV29:BC29)&gt;0,"Buddy zit in andere groep. ","")&amp;IF(SUM(BD29:BK29)&gt;0,"Speler staat ook in andere groep. ","")&amp;IF(AND(COUNT(P29:W29)&gt;1,MAX(P29:W29)-MIN(P29:W29)&gt;Instellingen!$D$5),"Niveauverschil te groot. ","")&amp;IF((COUNTIF(X29:AE29,"Rood")&gt;0)+(COUNTIF(X29:AE29,"Oranje")&gt;0)+(COUNTIF(X29:AE29,"Groen")&gt;0)&gt;1,"Jeugdkleuren gemengd. ","")&amp;IF(AND(COUNTIF(AF29:AM29,"Jeugd")&gt;0,COUNTIF(AF29:AM29,"Volwassen")&gt;0),"Jeugd en volwassenen gemengd. ","")&amp;IF(AND($C29&lt;&gt;"",$B29&lt;&gt;"",COUNTIFS($B$5:$B$34,$B29,$C$5:$C$34,$C29)&gt;1),"Trainer staat dubbel. ","")&amp;IF(AND($C29&lt;&gt;"",$B29&lt;&gt;"",IFERROR(INDEX(Trainers!$B$5:$K$14,MATCH($C29,Trainers!$A$5:$A$14,0),MATCH($B29,Instellingen!$A$5:$A$14,0))&lt;&gt;"x",TRUE())),"Trainer kan niet. ","")&amp;IF(AND($B29&lt;&gt;"",IFERROR(SUMIF($B$5:$B$34,$B29,$D$5:$D$34)&gt;INDEX(Instellingen!$B$5:$B$14,MATCH($B29,Instellingen!$A$5:$A$14,0)),FALSE())),"Te weinig banen op dit tijdslot. ","")&amp;IF(AND($N29&gt;0,$B29=""),"Kies een tijdslot. ","")</f>
        <v/>
      </c>
    </row>
    <row r="30" customFormat="false" ht="15" hidden="false" customHeight="false" outlineLevel="0" collapsed="false">
      <c r="A30" s="15" t="s">
        <v>158</v>
      </c>
      <c r="B30" s="15"/>
      <c r="C30" s="17"/>
      <c r="D30" s="15"/>
      <c r="E30" s="15"/>
      <c r="F30" s="17"/>
      <c r="G30" s="17"/>
      <c r="H30" s="17"/>
      <c r="I30" s="17"/>
      <c r="J30" s="17"/>
      <c r="K30" s="17"/>
      <c r="L30" s="17"/>
      <c r="M30" s="17"/>
      <c r="N30" s="18" t="n">
        <f aca="false">COUNTA($F30:$M30)</f>
        <v>0</v>
      </c>
      <c r="O30" s="20" t="str">
        <f aca="false">IF(AND($N30=0,$C30=""),"",IF(BL30="","✓ Klopt","⚠ "&amp;TRIM(BL30)))</f>
        <v/>
      </c>
      <c r="P30" s="0" t="str">
        <f aca="false">IF(F30="","",IFERROR(IF(INDEX(Spelers!$C$5:$C$64,MATCH(F30,Spelers!$A$5:$A$64,0))="","",INDEX(Spelers!$C$5:$C$64,MATCH(F30,Spelers!$A$5:$A$64,0))),""))</f>
        <v/>
      </c>
      <c r="Q30" s="0" t="str">
        <f aca="false">IF(G30="","",IFERROR(IF(INDEX(Spelers!$C$5:$C$64,MATCH(G30,Spelers!$A$5:$A$64,0))="","",INDEX(Spelers!$C$5:$C$64,MATCH(G30,Spelers!$A$5:$A$64,0))),""))</f>
        <v/>
      </c>
      <c r="R30" s="0" t="str">
        <f aca="false">IF(H30="","",IFERROR(IF(INDEX(Spelers!$C$5:$C$64,MATCH(H30,Spelers!$A$5:$A$64,0))="","",INDEX(Spelers!$C$5:$C$64,MATCH(H30,Spelers!$A$5:$A$64,0))),""))</f>
        <v/>
      </c>
      <c r="S30" s="0" t="str">
        <f aca="false">IF(I30="","",IFERROR(IF(INDEX(Spelers!$C$5:$C$64,MATCH(I30,Spelers!$A$5:$A$64,0))="","",INDEX(Spelers!$C$5:$C$64,MATCH(I30,Spelers!$A$5:$A$64,0))),""))</f>
        <v/>
      </c>
      <c r="T30" s="0" t="str">
        <f aca="false">IF(J30="","",IFERROR(IF(INDEX(Spelers!$C$5:$C$64,MATCH(J30,Spelers!$A$5:$A$64,0))="","",INDEX(Spelers!$C$5:$C$64,MATCH(J30,Spelers!$A$5:$A$64,0))),""))</f>
        <v/>
      </c>
      <c r="U30" s="0" t="str">
        <f aca="false">IF(K30="","",IFERROR(IF(INDEX(Spelers!$C$5:$C$64,MATCH(K30,Spelers!$A$5:$A$64,0))="","",INDEX(Spelers!$C$5:$C$64,MATCH(K30,Spelers!$A$5:$A$64,0))),""))</f>
        <v/>
      </c>
      <c r="V30" s="0" t="str">
        <f aca="false">IF(L30="","",IFERROR(IF(INDEX(Spelers!$C$5:$C$64,MATCH(L30,Spelers!$A$5:$A$64,0))="","",INDEX(Spelers!$C$5:$C$64,MATCH(L30,Spelers!$A$5:$A$64,0))),""))</f>
        <v/>
      </c>
      <c r="W30" s="0" t="str">
        <f aca="false">IF(M30="","",IFERROR(IF(INDEX(Spelers!$C$5:$C$64,MATCH(M30,Spelers!$A$5:$A$64,0))="","",INDEX(Spelers!$C$5:$C$64,MATCH(M30,Spelers!$A$5:$A$64,0))),""))</f>
        <v/>
      </c>
      <c r="X30" s="0" t="str">
        <f aca="false">IF(F30="","",IFERROR(INDEX(Spelers!$D$5:$D$64,MATCH(F30,Spelers!$A$5:$A$64,0))&amp;"",""))</f>
        <v/>
      </c>
      <c r="Y30" s="0" t="str">
        <f aca="false">IF(G30="","",IFERROR(INDEX(Spelers!$D$5:$D$64,MATCH(G30,Spelers!$A$5:$A$64,0))&amp;"",""))</f>
        <v/>
      </c>
      <c r="Z30" s="0" t="str">
        <f aca="false">IF(H30="","",IFERROR(INDEX(Spelers!$D$5:$D$64,MATCH(H30,Spelers!$A$5:$A$64,0))&amp;"",""))</f>
        <v/>
      </c>
      <c r="AA30" s="0" t="str">
        <f aca="false">IF(I30="","",IFERROR(INDEX(Spelers!$D$5:$D$64,MATCH(I30,Spelers!$A$5:$A$64,0))&amp;"",""))</f>
        <v/>
      </c>
      <c r="AB30" s="0" t="str">
        <f aca="false">IF(J30="","",IFERROR(INDEX(Spelers!$D$5:$D$64,MATCH(J30,Spelers!$A$5:$A$64,0))&amp;"",""))</f>
        <v/>
      </c>
      <c r="AC30" s="0" t="str">
        <f aca="false">IF(K30="","",IFERROR(INDEX(Spelers!$D$5:$D$64,MATCH(K30,Spelers!$A$5:$A$64,0))&amp;"",""))</f>
        <v/>
      </c>
      <c r="AD30" s="0" t="str">
        <f aca="false">IF(L30="","",IFERROR(INDEX(Spelers!$D$5:$D$64,MATCH(L30,Spelers!$A$5:$A$64,0))&amp;"",""))</f>
        <v/>
      </c>
      <c r="AE30" s="0" t="str">
        <f aca="false">IF(M30="","",IFERROR(INDEX(Spelers!$D$5:$D$64,MATCH(M30,Spelers!$A$5:$A$64,0))&amp;"",""))</f>
        <v/>
      </c>
      <c r="AF30" s="0" t="str">
        <f aca="false">IF(F30="","",IFERROR(INDEX(Spelers!$B$5:$B$64,MATCH(F30,Spelers!$A$5:$A$64,0))&amp;"",""))</f>
        <v/>
      </c>
      <c r="AG30" s="0" t="str">
        <f aca="false">IF(G30="","",IFERROR(INDEX(Spelers!$B$5:$B$64,MATCH(G30,Spelers!$A$5:$A$64,0))&amp;"",""))</f>
        <v/>
      </c>
      <c r="AH30" s="0" t="str">
        <f aca="false">IF(H30="","",IFERROR(INDEX(Spelers!$B$5:$B$64,MATCH(H30,Spelers!$A$5:$A$64,0))&amp;"",""))</f>
        <v/>
      </c>
      <c r="AI30" s="0" t="str">
        <f aca="false">IF(I30="","",IFERROR(INDEX(Spelers!$B$5:$B$64,MATCH(I30,Spelers!$A$5:$A$64,0))&amp;"",""))</f>
        <v/>
      </c>
      <c r="AJ30" s="0" t="str">
        <f aca="false">IF(J30="","",IFERROR(INDEX(Spelers!$B$5:$B$64,MATCH(J30,Spelers!$A$5:$A$64,0))&amp;"",""))</f>
        <v/>
      </c>
      <c r="AK30" s="0" t="str">
        <f aca="false">IF(K30="","",IFERROR(INDEX(Spelers!$B$5:$B$64,MATCH(K30,Spelers!$A$5:$A$64,0))&amp;"",""))</f>
        <v/>
      </c>
      <c r="AL30" s="0" t="str">
        <f aca="false">IF(L30="","",IFERROR(INDEX(Spelers!$B$5:$B$64,MATCH(L30,Spelers!$A$5:$A$64,0))&amp;"",""))</f>
        <v/>
      </c>
      <c r="AM30" s="0" t="str">
        <f aca="false">IF(M30="","",IFERROR(INDEX(Spelers!$B$5:$B$64,MATCH(M30,Spelers!$A$5:$A$64,0))&amp;"",""))</f>
        <v/>
      </c>
      <c r="AN30" s="21" t="n">
        <f aca="false">IF(OR(F30="",$B30=""),0,IFERROR(IF(INDEX(Spelers!$G$5:$P$64,MATCH(F30,Spelers!$A$5:$A$64,0),MATCH($B30,Instellingen!$A$5:$A$14,0))="x",0,1),1))</f>
        <v>0</v>
      </c>
      <c r="AO30" s="21" t="n">
        <f aca="false">IF(OR(G30="",$B30=""),0,IFERROR(IF(INDEX(Spelers!$G$5:$P$64,MATCH(G30,Spelers!$A$5:$A$64,0),MATCH($B30,Instellingen!$A$5:$A$14,0))="x",0,1),1))</f>
        <v>0</v>
      </c>
      <c r="AP30" s="21" t="n">
        <f aca="false">IF(OR(H30="",$B30=""),0,IFERROR(IF(INDEX(Spelers!$G$5:$P$64,MATCH(H30,Spelers!$A$5:$A$64,0),MATCH($B30,Instellingen!$A$5:$A$14,0))="x",0,1),1))</f>
        <v>0</v>
      </c>
      <c r="AQ30" s="21" t="n">
        <f aca="false">IF(OR(I30="",$B30=""),0,IFERROR(IF(INDEX(Spelers!$G$5:$P$64,MATCH(I30,Spelers!$A$5:$A$64,0),MATCH($B30,Instellingen!$A$5:$A$14,0))="x",0,1),1))</f>
        <v>0</v>
      </c>
      <c r="AR30" s="21" t="n">
        <f aca="false">IF(OR(J30="",$B30=""),0,IFERROR(IF(INDEX(Spelers!$G$5:$P$64,MATCH(J30,Spelers!$A$5:$A$64,0),MATCH($B30,Instellingen!$A$5:$A$14,0))="x",0,1),1))</f>
        <v>0</v>
      </c>
      <c r="AS30" s="21" t="n">
        <f aca="false">IF(OR(K30="",$B30=""),0,IFERROR(IF(INDEX(Spelers!$G$5:$P$64,MATCH(K30,Spelers!$A$5:$A$64,0),MATCH($B30,Instellingen!$A$5:$A$14,0))="x",0,1),1))</f>
        <v>0</v>
      </c>
      <c r="AT30" s="21" t="n">
        <f aca="false">IF(OR(L30="",$B30=""),0,IFERROR(IF(INDEX(Spelers!$G$5:$P$64,MATCH(L30,Spelers!$A$5:$A$64,0),MATCH($B30,Instellingen!$A$5:$A$14,0))="x",0,1),1))</f>
        <v>0</v>
      </c>
      <c r="AU30" s="21" t="n">
        <f aca="false">IF(OR(M30="",$B30=""),0,IFERROR(IF(INDEX(Spelers!$G$5:$P$64,MATCH(M30,Spelers!$A$5:$A$64,0),MATCH($B30,Instellingen!$A$5:$A$14,0))="x",0,1),1))</f>
        <v>0</v>
      </c>
      <c r="AV30" s="21" t="n">
        <f aca="false">IF(F30="",0,IFERROR(IF(INDEX(Spelers!$E$5:$E$64,MATCH(F30,Spelers!$A$5:$A$64,0))="",0,IF(COUNTIF($F30:$M30,INDEX(Spelers!$E$5:$E$64,MATCH(F30,Spelers!$A$5:$A$64,0)))=0,1,0)),0))</f>
        <v>0</v>
      </c>
      <c r="AW30" s="21" t="n">
        <f aca="false">IF(G30="",0,IFERROR(IF(INDEX(Spelers!$E$5:$E$64,MATCH(G30,Spelers!$A$5:$A$64,0))="",0,IF(COUNTIF($F30:$M30,INDEX(Spelers!$E$5:$E$64,MATCH(G30,Spelers!$A$5:$A$64,0)))=0,1,0)),0))</f>
        <v>0</v>
      </c>
      <c r="AX30" s="21" t="n">
        <f aca="false">IF(H30="",0,IFERROR(IF(INDEX(Spelers!$E$5:$E$64,MATCH(H30,Spelers!$A$5:$A$64,0))="",0,IF(COUNTIF($F30:$M30,INDEX(Spelers!$E$5:$E$64,MATCH(H30,Spelers!$A$5:$A$64,0)))=0,1,0)),0))</f>
        <v>0</v>
      </c>
      <c r="AY30" s="21" t="n">
        <f aca="false">IF(I30="",0,IFERROR(IF(INDEX(Spelers!$E$5:$E$64,MATCH(I30,Spelers!$A$5:$A$64,0))="",0,IF(COUNTIF($F30:$M30,INDEX(Spelers!$E$5:$E$64,MATCH(I30,Spelers!$A$5:$A$64,0)))=0,1,0)),0))</f>
        <v>0</v>
      </c>
      <c r="AZ30" s="21" t="n">
        <f aca="false">IF(J30="",0,IFERROR(IF(INDEX(Spelers!$E$5:$E$64,MATCH(J30,Spelers!$A$5:$A$64,0))="",0,IF(COUNTIF($F30:$M30,INDEX(Spelers!$E$5:$E$64,MATCH(J30,Spelers!$A$5:$A$64,0)))=0,1,0)),0))</f>
        <v>0</v>
      </c>
      <c r="BA30" s="21" t="n">
        <f aca="false">IF(K30="",0,IFERROR(IF(INDEX(Spelers!$E$5:$E$64,MATCH(K30,Spelers!$A$5:$A$64,0))="",0,IF(COUNTIF($F30:$M30,INDEX(Spelers!$E$5:$E$64,MATCH(K30,Spelers!$A$5:$A$64,0)))=0,1,0)),0))</f>
        <v>0</v>
      </c>
      <c r="BB30" s="21" t="n">
        <f aca="false">IF(L30="",0,IFERROR(IF(INDEX(Spelers!$E$5:$E$64,MATCH(L30,Spelers!$A$5:$A$64,0))="",0,IF(COUNTIF($F30:$M30,INDEX(Spelers!$E$5:$E$64,MATCH(L30,Spelers!$A$5:$A$64,0)))=0,1,0)),0))</f>
        <v>0</v>
      </c>
      <c r="BC30" s="21" t="n">
        <f aca="false">IF(M30="",0,IFERROR(IF(INDEX(Spelers!$E$5:$E$64,MATCH(M30,Spelers!$A$5:$A$64,0))="",0,IF(COUNTIF($F30:$M30,INDEX(Spelers!$E$5:$E$64,MATCH(M30,Spelers!$A$5:$A$64,0)))=0,1,0)),0))</f>
        <v>0</v>
      </c>
      <c r="BD30" s="21" t="n">
        <f aca="false">IF(F30="",0,IF(COUNTIF($F$5:$M$34,F30)&gt;1,1,0))</f>
        <v>0</v>
      </c>
      <c r="BE30" s="21" t="n">
        <f aca="false">IF(G30="",0,IF(COUNTIF($F$5:$M$34,G30)&gt;1,1,0))</f>
        <v>0</v>
      </c>
      <c r="BF30" s="21" t="n">
        <f aca="false">IF(H30="",0,IF(COUNTIF($F$5:$M$34,H30)&gt;1,1,0))</f>
        <v>0</v>
      </c>
      <c r="BG30" s="21" t="n">
        <f aca="false">IF(I30="",0,IF(COUNTIF($F$5:$M$34,I30)&gt;1,1,0))</f>
        <v>0</v>
      </c>
      <c r="BH30" s="21" t="n">
        <f aca="false">IF(J30="",0,IF(COUNTIF($F$5:$M$34,J30)&gt;1,1,0))</f>
        <v>0</v>
      </c>
      <c r="BI30" s="21" t="n">
        <f aca="false">IF(K30="",0,IF(COUNTIF($F$5:$M$34,K30)&gt;1,1,0))</f>
        <v>0</v>
      </c>
      <c r="BJ30" s="21" t="n">
        <f aca="false">IF(L30="",0,IF(COUNTIF($F$5:$M$34,L30)&gt;1,1,0))</f>
        <v>0</v>
      </c>
      <c r="BK30" s="21" t="n">
        <f aca="false">IF(M30="",0,IF(COUNTIF($F$5:$M$34,M30)&gt;1,1,0))</f>
        <v>0</v>
      </c>
      <c r="BL30" s="0" t="str">
        <f aca="false">IF($N30&gt;$E30,"Te vol. ","")&amp;IF(SUM(AN30:AU30)&gt;0,"Speler kan niet op dit moment. ","")&amp;IF(SUM(AV30:BC30)&gt;0,"Buddy zit in andere groep. ","")&amp;IF(SUM(BD30:BK30)&gt;0,"Speler staat ook in andere groep. ","")&amp;IF(AND(COUNT(P30:W30)&gt;1,MAX(P30:W30)-MIN(P30:W30)&gt;Instellingen!$D$5),"Niveauverschil te groot. ","")&amp;IF((COUNTIF(X30:AE30,"Rood")&gt;0)+(COUNTIF(X30:AE30,"Oranje")&gt;0)+(COUNTIF(X30:AE30,"Groen")&gt;0)&gt;1,"Jeugdkleuren gemengd. ","")&amp;IF(AND(COUNTIF(AF30:AM30,"Jeugd")&gt;0,COUNTIF(AF30:AM30,"Volwassen")&gt;0),"Jeugd en volwassenen gemengd. ","")&amp;IF(AND($C30&lt;&gt;"",$B30&lt;&gt;"",COUNTIFS($B$5:$B$34,$B30,$C$5:$C$34,$C30)&gt;1),"Trainer staat dubbel. ","")&amp;IF(AND($C30&lt;&gt;"",$B30&lt;&gt;"",IFERROR(INDEX(Trainers!$B$5:$K$14,MATCH($C30,Trainers!$A$5:$A$14,0),MATCH($B30,Instellingen!$A$5:$A$14,0))&lt;&gt;"x",TRUE())),"Trainer kan niet. ","")&amp;IF(AND($B30&lt;&gt;"",IFERROR(SUMIF($B$5:$B$34,$B30,$D$5:$D$34)&gt;INDEX(Instellingen!$B$5:$B$14,MATCH($B30,Instellingen!$A$5:$A$14,0)),FALSE())),"Te weinig banen op dit tijdslot. ","")&amp;IF(AND($N30&gt;0,$B30=""),"Kies een tijdslot. ","")</f>
        <v/>
      </c>
    </row>
    <row r="31" customFormat="false" ht="15" hidden="false" customHeight="false" outlineLevel="0" collapsed="false">
      <c r="A31" s="15" t="s">
        <v>159</v>
      </c>
      <c r="B31" s="15"/>
      <c r="C31" s="17"/>
      <c r="D31" s="15"/>
      <c r="E31" s="15"/>
      <c r="F31" s="17"/>
      <c r="G31" s="17"/>
      <c r="H31" s="17"/>
      <c r="I31" s="17"/>
      <c r="J31" s="17"/>
      <c r="K31" s="17"/>
      <c r="L31" s="17"/>
      <c r="M31" s="17"/>
      <c r="N31" s="18" t="n">
        <f aca="false">COUNTA($F31:$M31)</f>
        <v>0</v>
      </c>
      <c r="O31" s="20" t="str">
        <f aca="false">IF(AND($N31=0,$C31=""),"",IF(BL31="","✓ Klopt","⚠ "&amp;TRIM(BL31)))</f>
        <v/>
      </c>
      <c r="P31" s="0" t="str">
        <f aca="false">IF(F31="","",IFERROR(IF(INDEX(Spelers!$C$5:$C$64,MATCH(F31,Spelers!$A$5:$A$64,0))="","",INDEX(Spelers!$C$5:$C$64,MATCH(F31,Spelers!$A$5:$A$64,0))),""))</f>
        <v/>
      </c>
      <c r="Q31" s="0" t="str">
        <f aca="false">IF(G31="","",IFERROR(IF(INDEX(Spelers!$C$5:$C$64,MATCH(G31,Spelers!$A$5:$A$64,0))="","",INDEX(Spelers!$C$5:$C$64,MATCH(G31,Spelers!$A$5:$A$64,0))),""))</f>
        <v/>
      </c>
      <c r="R31" s="0" t="str">
        <f aca="false">IF(H31="","",IFERROR(IF(INDEX(Spelers!$C$5:$C$64,MATCH(H31,Spelers!$A$5:$A$64,0))="","",INDEX(Spelers!$C$5:$C$64,MATCH(H31,Spelers!$A$5:$A$64,0))),""))</f>
        <v/>
      </c>
      <c r="S31" s="0" t="str">
        <f aca="false">IF(I31="","",IFERROR(IF(INDEX(Spelers!$C$5:$C$64,MATCH(I31,Spelers!$A$5:$A$64,0))="","",INDEX(Spelers!$C$5:$C$64,MATCH(I31,Spelers!$A$5:$A$64,0))),""))</f>
        <v/>
      </c>
      <c r="T31" s="0" t="str">
        <f aca="false">IF(J31="","",IFERROR(IF(INDEX(Spelers!$C$5:$C$64,MATCH(J31,Spelers!$A$5:$A$64,0))="","",INDEX(Spelers!$C$5:$C$64,MATCH(J31,Spelers!$A$5:$A$64,0))),""))</f>
        <v/>
      </c>
      <c r="U31" s="0" t="str">
        <f aca="false">IF(K31="","",IFERROR(IF(INDEX(Spelers!$C$5:$C$64,MATCH(K31,Spelers!$A$5:$A$64,0))="","",INDEX(Spelers!$C$5:$C$64,MATCH(K31,Spelers!$A$5:$A$64,0))),""))</f>
        <v/>
      </c>
      <c r="V31" s="0" t="str">
        <f aca="false">IF(L31="","",IFERROR(IF(INDEX(Spelers!$C$5:$C$64,MATCH(L31,Spelers!$A$5:$A$64,0))="","",INDEX(Spelers!$C$5:$C$64,MATCH(L31,Spelers!$A$5:$A$64,0))),""))</f>
        <v/>
      </c>
      <c r="W31" s="0" t="str">
        <f aca="false">IF(M31="","",IFERROR(IF(INDEX(Spelers!$C$5:$C$64,MATCH(M31,Spelers!$A$5:$A$64,0))="","",INDEX(Spelers!$C$5:$C$64,MATCH(M31,Spelers!$A$5:$A$64,0))),""))</f>
        <v/>
      </c>
      <c r="X31" s="0" t="str">
        <f aca="false">IF(F31="","",IFERROR(INDEX(Spelers!$D$5:$D$64,MATCH(F31,Spelers!$A$5:$A$64,0))&amp;"",""))</f>
        <v/>
      </c>
      <c r="Y31" s="0" t="str">
        <f aca="false">IF(G31="","",IFERROR(INDEX(Spelers!$D$5:$D$64,MATCH(G31,Spelers!$A$5:$A$64,0))&amp;"",""))</f>
        <v/>
      </c>
      <c r="Z31" s="0" t="str">
        <f aca="false">IF(H31="","",IFERROR(INDEX(Spelers!$D$5:$D$64,MATCH(H31,Spelers!$A$5:$A$64,0))&amp;"",""))</f>
        <v/>
      </c>
      <c r="AA31" s="0" t="str">
        <f aca="false">IF(I31="","",IFERROR(INDEX(Spelers!$D$5:$D$64,MATCH(I31,Spelers!$A$5:$A$64,0))&amp;"",""))</f>
        <v/>
      </c>
      <c r="AB31" s="0" t="str">
        <f aca="false">IF(J31="","",IFERROR(INDEX(Spelers!$D$5:$D$64,MATCH(J31,Spelers!$A$5:$A$64,0))&amp;"",""))</f>
        <v/>
      </c>
      <c r="AC31" s="0" t="str">
        <f aca="false">IF(K31="","",IFERROR(INDEX(Spelers!$D$5:$D$64,MATCH(K31,Spelers!$A$5:$A$64,0))&amp;"",""))</f>
        <v/>
      </c>
      <c r="AD31" s="0" t="str">
        <f aca="false">IF(L31="","",IFERROR(INDEX(Spelers!$D$5:$D$64,MATCH(L31,Spelers!$A$5:$A$64,0))&amp;"",""))</f>
        <v/>
      </c>
      <c r="AE31" s="0" t="str">
        <f aca="false">IF(M31="","",IFERROR(INDEX(Spelers!$D$5:$D$64,MATCH(M31,Spelers!$A$5:$A$64,0))&amp;"",""))</f>
        <v/>
      </c>
      <c r="AF31" s="0" t="str">
        <f aca="false">IF(F31="","",IFERROR(INDEX(Spelers!$B$5:$B$64,MATCH(F31,Spelers!$A$5:$A$64,0))&amp;"",""))</f>
        <v/>
      </c>
      <c r="AG31" s="0" t="str">
        <f aca="false">IF(G31="","",IFERROR(INDEX(Spelers!$B$5:$B$64,MATCH(G31,Spelers!$A$5:$A$64,0))&amp;"",""))</f>
        <v/>
      </c>
      <c r="AH31" s="0" t="str">
        <f aca="false">IF(H31="","",IFERROR(INDEX(Spelers!$B$5:$B$64,MATCH(H31,Spelers!$A$5:$A$64,0))&amp;"",""))</f>
        <v/>
      </c>
      <c r="AI31" s="0" t="str">
        <f aca="false">IF(I31="","",IFERROR(INDEX(Spelers!$B$5:$B$64,MATCH(I31,Spelers!$A$5:$A$64,0))&amp;"",""))</f>
        <v/>
      </c>
      <c r="AJ31" s="0" t="str">
        <f aca="false">IF(J31="","",IFERROR(INDEX(Spelers!$B$5:$B$64,MATCH(J31,Spelers!$A$5:$A$64,0))&amp;"",""))</f>
        <v/>
      </c>
      <c r="AK31" s="0" t="str">
        <f aca="false">IF(K31="","",IFERROR(INDEX(Spelers!$B$5:$B$64,MATCH(K31,Spelers!$A$5:$A$64,0))&amp;"",""))</f>
        <v/>
      </c>
      <c r="AL31" s="0" t="str">
        <f aca="false">IF(L31="","",IFERROR(INDEX(Spelers!$B$5:$B$64,MATCH(L31,Spelers!$A$5:$A$64,0))&amp;"",""))</f>
        <v/>
      </c>
      <c r="AM31" s="0" t="str">
        <f aca="false">IF(M31="","",IFERROR(INDEX(Spelers!$B$5:$B$64,MATCH(M31,Spelers!$A$5:$A$64,0))&amp;"",""))</f>
        <v/>
      </c>
      <c r="AN31" s="21" t="n">
        <f aca="false">IF(OR(F31="",$B31=""),0,IFERROR(IF(INDEX(Spelers!$G$5:$P$64,MATCH(F31,Spelers!$A$5:$A$64,0),MATCH($B31,Instellingen!$A$5:$A$14,0))="x",0,1),1))</f>
        <v>0</v>
      </c>
      <c r="AO31" s="21" t="n">
        <f aca="false">IF(OR(G31="",$B31=""),0,IFERROR(IF(INDEX(Spelers!$G$5:$P$64,MATCH(G31,Spelers!$A$5:$A$64,0),MATCH($B31,Instellingen!$A$5:$A$14,0))="x",0,1),1))</f>
        <v>0</v>
      </c>
      <c r="AP31" s="21" t="n">
        <f aca="false">IF(OR(H31="",$B31=""),0,IFERROR(IF(INDEX(Spelers!$G$5:$P$64,MATCH(H31,Spelers!$A$5:$A$64,0),MATCH($B31,Instellingen!$A$5:$A$14,0))="x",0,1),1))</f>
        <v>0</v>
      </c>
      <c r="AQ31" s="21" t="n">
        <f aca="false">IF(OR(I31="",$B31=""),0,IFERROR(IF(INDEX(Spelers!$G$5:$P$64,MATCH(I31,Spelers!$A$5:$A$64,0),MATCH($B31,Instellingen!$A$5:$A$14,0))="x",0,1),1))</f>
        <v>0</v>
      </c>
      <c r="AR31" s="21" t="n">
        <f aca="false">IF(OR(J31="",$B31=""),0,IFERROR(IF(INDEX(Spelers!$G$5:$P$64,MATCH(J31,Spelers!$A$5:$A$64,0),MATCH($B31,Instellingen!$A$5:$A$14,0))="x",0,1),1))</f>
        <v>0</v>
      </c>
      <c r="AS31" s="21" t="n">
        <f aca="false">IF(OR(K31="",$B31=""),0,IFERROR(IF(INDEX(Spelers!$G$5:$P$64,MATCH(K31,Spelers!$A$5:$A$64,0),MATCH($B31,Instellingen!$A$5:$A$14,0))="x",0,1),1))</f>
        <v>0</v>
      </c>
      <c r="AT31" s="21" t="n">
        <f aca="false">IF(OR(L31="",$B31=""),0,IFERROR(IF(INDEX(Spelers!$G$5:$P$64,MATCH(L31,Spelers!$A$5:$A$64,0),MATCH($B31,Instellingen!$A$5:$A$14,0))="x",0,1),1))</f>
        <v>0</v>
      </c>
      <c r="AU31" s="21" t="n">
        <f aca="false">IF(OR(M31="",$B31=""),0,IFERROR(IF(INDEX(Spelers!$G$5:$P$64,MATCH(M31,Spelers!$A$5:$A$64,0),MATCH($B31,Instellingen!$A$5:$A$14,0))="x",0,1),1))</f>
        <v>0</v>
      </c>
      <c r="AV31" s="21" t="n">
        <f aca="false">IF(F31="",0,IFERROR(IF(INDEX(Spelers!$E$5:$E$64,MATCH(F31,Spelers!$A$5:$A$64,0))="",0,IF(COUNTIF($F31:$M31,INDEX(Spelers!$E$5:$E$64,MATCH(F31,Spelers!$A$5:$A$64,0)))=0,1,0)),0))</f>
        <v>0</v>
      </c>
      <c r="AW31" s="21" t="n">
        <f aca="false">IF(G31="",0,IFERROR(IF(INDEX(Spelers!$E$5:$E$64,MATCH(G31,Spelers!$A$5:$A$64,0))="",0,IF(COUNTIF($F31:$M31,INDEX(Spelers!$E$5:$E$64,MATCH(G31,Spelers!$A$5:$A$64,0)))=0,1,0)),0))</f>
        <v>0</v>
      </c>
      <c r="AX31" s="21" t="n">
        <f aca="false">IF(H31="",0,IFERROR(IF(INDEX(Spelers!$E$5:$E$64,MATCH(H31,Spelers!$A$5:$A$64,0))="",0,IF(COUNTIF($F31:$M31,INDEX(Spelers!$E$5:$E$64,MATCH(H31,Spelers!$A$5:$A$64,0)))=0,1,0)),0))</f>
        <v>0</v>
      </c>
      <c r="AY31" s="21" t="n">
        <f aca="false">IF(I31="",0,IFERROR(IF(INDEX(Spelers!$E$5:$E$64,MATCH(I31,Spelers!$A$5:$A$64,0))="",0,IF(COUNTIF($F31:$M31,INDEX(Spelers!$E$5:$E$64,MATCH(I31,Spelers!$A$5:$A$64,0)))=0,1,0)),0))</f>
        <v>0</v>
      </c>
      <c r="AZ31" s="21" t="n">
        <f aca="false">IF(J31="",0,IFERROR(IF(INDEX(Spelers!$E$5:$E$64,MATCH(J31,Spelers!$A$5:$A$64,0))="",0,IF(COUNTIF($F31:$M31,INDEX(Spelers!$E$5:$E$64,MATCH(J31,Spelers!$A$5:$A$64,0)))=0,1,0)),0))</f>
        <v>0</v>
      </c>
      <c r="BA31" s="21" t="n">
        <f aca="false">IF(K31="",0,IFERROR(IF(INDEX(Spelers!$E$5:$E$64,MATCH(K31,Spelers!$A$5:$A$64,0))="",0,IF(COUNTIF($F31:$M31,INDEX(Spelers!$E$5:$E$64,MATCH(K31,Spelers!$A$5:$A$64,0)))=0,1,0)),0))</f>
        <v>0</v>
      </c>
      <c r="BB31" s="21" t="n">
        <f aca="false">IF(L31="",0,IFERROR(IF(INDEX(Spelers!$E$5:$E$64,MATCH(L31,Spelers!$A$5:$A$64,0))="",0,IF(COUNTIF($F31:$M31,INDEX(Spelers!$E$5:$E$64,MATCH(L31,Spelers!$A$5:$A$64,0)))=0,1,0)),0))</f>
        <v>0</v>
      </c>
      <c r="BC31" s="21" t="n">
        <f aca="false">IF(M31="",0,IFERROR(IF(INDEX(Spelers!$E$5:$E$64,MATCH(M31,Spelers!$A$5:$A$64,0))="",0,IF(COUNTIF($F31:$M31,INDEX(Spelers!$E$5:$E$64,MATCH(M31,Spelers!$A$5:$A$64,0)))=0,1,0)),0))</f>
        <v>0</v>
      </c>
      <c r="BD31" s="21" t="n">
        <f aca="false">IF(F31="",0,IF(COUNTIF($F$5:$M$34,F31)&gt;1,1,0))</f>
        <v>0</v>
      </c>
      <c r="BE31" s="21" t="n">
        <f aca="false">IF(G31="",0,IF(COUNTIF($F$5:$M$34,G31)&gt;1,1,0))</f>
        <v>0</v>
      </c>
      <c r="BF31" s="21" t="n">
        <f aca="false">IF(H31="",0,IF(COUNTIF($F$5:$M$34,H31)&gt;1,1,0))</f>
        <v>0</v>
      </c>
      <c r="BG31" s="21" t="n">
        <f aca="false">IF(I31="",0,IF(COUNTIF($F$5:$M$34,I31)&gt;1,1,0))</f>
        <v>0</v>
      </c>
      <c r="BH31" s="21" t="n">
        <f aca="false">IF(J31="",0,IF(COUNTIF($F$5:$M$34,J31)&gt;1,1,0))</f>
        <v>0</v>
      </c>
      <c r="BI31" s="21" t="n">
        <f aca="false">IF(K31="",0,IF(COUNTIF($F$5:$M$34,K31)&gt;1,1,0))</f>
        <v>0</v>
      </c>
      <c r="BJ31" s="21" t="n">
        <f aca="false">IF(L31="",0,IF(COUNTIF($F$5:$M$34,L31)&gt;1,1,0))</f>
        <v>0</v>
      </c>
      <c r="BK31" s="21" t="n">
        <f aca="false">IF(M31="",0,IF(COUNTIF($F$5:$M$34,M31)&gt;1,1,0))</f>
        <v>0</v>
      </c>
      <c r="BL31" s="0" t="str">
        <f aca="false">IF($N31&gt;$E31,"Te vol. ","")&amp;IF(SUM(AN31:AU31)&gt;0,"Speler kan niet op dit moment. ","")&amp;IF(SUM(AV31:BC31)&gt;0,"Buddy zit in andere groep. ","")&amp;IF(SUM(BD31:BK31)&gt;0,"Speler staat ook in andere groep. ","")&amp;IF(AND(COUNT(P31:W31)&gt;1,MAX(P31:W31)-MIN(P31:W31)&gt;Instellingen!$D$5),"Niveauverschil te groot. ","")&amp;IF((COUNTIF(X31:AE31,"Rood")&gt;0)+(COUNTIF(X31:AE31,"Oranje")&gt;0)+(COUNTIF(X31:AE31,"Groen")&gt;0)&gt;1,"Jeugdkleuren gemengd. ","")&amp;IF(AND(COUNTIF(AF31:AM31,"Jeugd")&gt;0,COUNTIF(AF31:AM31,"Volwassen")&gt;0),"Jeugd en volwassenen gemengd. ","")&amp;IF(AND($C31&lt;&gt;"",$B31&lt;&gt;"",COUNTIFS($B$5:$B$34,$B31,$C$5:$C$34,$C31)&gt;1),"Trainer staat dubbel. ","")&amp;IF(AND($C31&lt;&gt;"",$B31&lt;&gt;"",IFERROR(INDEX(Trainers!$B$5:$K$14,MATCH($C31,Trainers!$A$5:$A$14,0),MATCH($B31,Instellingen!$A$5:$A$14,0))&lt;&gt;"x",TRUE())),"Trainer kan niet. ","")&amp;IF(AND($B31&lt;&gt;"",IFERROR(SUMIF($B$5:$B$34,$B31,$D$5:$D$34)&gt;INDEX(Instellingen!$B$5:$B$14,MATCH($B31,Instellingen!$A$5:$A$14,0)),FALSE())),"Te weinig banen op dit tijdslot. ","")&amp;IF(AND($N31&gt;0,$B31=""),"Kies een tijdslot. ","")</f>
        <v/>
      </c>
    </row>
    <row r="32" customFormat="false" ht="15" hidden="false" customHeight="false" outlineLevel="0" collapsed="false">
      <c r="A32" s="15" t="s">
        <v>160</v>
      </c>
      <c r="B32" s="15"/>
      <c r="C32" s="17"/>
      <c r="D32" s="15"/>
      <c r="E32" s="15"/>
      <c r="F32" s="17"/>
      <c r="G32" s="17"/>
      <c r="H32" s="17"/>
      <c r="I32" s="17"/>
      <c r="J32" s="17"/>
      <c r="K32" s="17"/>
      <c r="L32" s="17"/>
      <c r="M32" s="17"/>
      <c r="N32" s="18" t="n">
        <f aca="false">COUNTA($F32:$M32)</f>
        <v>0</v>
      </c>
      <c r="O32" s="20" t="str">
        <f aca="false">IF(AND($N32=0,$C32=""),"",IF(BL32="","✓ Klopt","⚠ "&amp;TRIM(BL32)))</f>
        <v/>
      </c>
      <c r="P32" s="0" t="str">
        <f aca="false">IF(F32="","",IFERROR(IF(INDEX(Spelers!$C$5:$C$64,MATCH(F32,Spelers!$A$5:$A$64,0))="","",INDEX(Spelers!$C$5:$C$64,MATCH(F32,Spelers!$A$5:$A$64,0))),""))</f>
        <v/>
      </c>
      <c r="Q32" s="0" t="str">
        <f aca="false">IF(G32="","",IFERROR(IF(INDEX(Spelers!$C$5:$C$64,MATCH(G32,Spelers!$A$5:$A$64,0))="","",INDEX(Spelers!$C$5:$C$64,MATCH(G32,Spelers!$A$5:$A$64,0))),""))</f>
        <v/>
      </c>
      <c r="R32" s="0" t="str">
        <f aca="false">IF(H32="","",IFERROR(IF(INDEX(Spelers!$C$5:$C$64,MATCH(H32,Spelers!$A$5:$A$64,0))="","",INDEX(Spelers!$C$5:$C$64,MATCH(H32,Spelers!$A$5:$A$64,0))),""))</f>
        <v/>
      </c>
      <c r="S32" s="0" t="str">
        <f aca="false">IF(I32="","",IFERROR(IF(INDEX(Spelers!$C$5:$C$64,MATCH(I32,Spelers!$A$5:$A$64,0))="","",INDEX(Spelers!$C$5:$C$64,MATCH(I32,Spelers!$A$5:$A$64,0))),""))</f>
        <v/>
      </c>
      <c r="T32" s="0" t="str">
        <f aca="false">IF(J32="","",IFERROR(IF(INDEX(Spelers!$C$5:$C$64,MATCH(J32,Spelers!$A$5:$A$64,0))="","",INDEX(Spelers!$C$5:$C$64,MATCH(J32,Spelers!$A$5:$A$64,0))),""))</f>
        <v/>
      </c>
      <c r="U32" s="0" t="str">
        <f aca="false">IF(K32="","",IFERROR(IF(INDEX(Spelers!$C$5:$C$64,MATCH(K32,Spelers!$A$5:$A$64,0))="","",INDEX(Spelers!$C$5:$C$64,MATCH(K32,Spelers!$A$5:$A$64,0))),""))</f>
        <v/>
      </c>
      <c r="V32" s="0" t="str">
        <f aca="false">IF(L32="","",IFERROR(IF(INDEX(Spelers!$C$5:$C$64,MATCH(L32,Spelers!$A$5:$A$64,0))="","",INDEX(Spelers!$C$5:$C$64,MATCH(L32,Spelers!$A$5:$A$64,0))),""))</f>
        <v/>
      </c>
      <c r="W32" s="0" t="str">
        <f aca="false">IF(M32="","",IFERROR(IF(INDEX(Spelers!$C$5:$C$64,MATCH(M32,Spelers!$A$5:$A$64,0))="","",INDEX(Spelers!$C$5:$C$64,MATCH(M32,Spelers!$A$5:$A$64,0))),""))</f>
        <v/>
      </c>
      <c r="X32" s="0" t="str">
        <f aca="false">IF(F32="","",IFERROR(INDEX(Spelers!$D$5:$D$64,MATCH(F32,Spelers!$A$5:$A$64,0))&amp;"",""))</f>
        <v/>
      </c>
      <c r="Y32" s="0" t="str">
        <f aca="false">IF(G32="","",IFERROR(INDEX(Spelers!$D$5:$D$64,MATCH(G32,Spelers!$A$5:$A$64,0))&amp;"",""))</f>
        <v/>
      </c>
      <c r="Z32" s="0" t="str">
        <f aca="false">IF(H32="","",IFERROR(INDEX(Spelers!$D$5:$D$64,MATCH(H32,Spelers!$A$5:$A$64,0))&amp;"",""))</f>
        <v/>
      </c>
      <c r="AA32" s="0" t="str">
        <f aca="false">IF(I32="","",IFERROR(INDEX(Spelers!$D$5:$D$64,MATCH(I32,Spelers!$A$5:$A$64,0))&amp;"",""))</f>
        <v/>
      </c>
      <c r="AB32" s="0" t="str">
        <f aca="false">IF(J32="","",IFERROR(INDEX(Spelers!$D$5:$D$64,MATCH(J32,Spelers!$A$5:$A$64,0))&amp;"",""))</f>
        <v/>
      </c>
      <c r="AC32" s="0" t="str">
        <f aca="false">IF(K32="","",IFERROR(INDEX(Spelers!$D$5:$D$64,MATCH(K32,Spelers!$A$5:$A$64,0))&amp;"",""))</f>
        <v/>
      </c>
      <c r="AD32" s="0" t="str">
        <f aca="false">IF(L32="","",IFERROR(INDEX(Spelers!$D$5:$D$64,MATCH(L32,Spelers!$A$5:$A$64,0))&amp;"",""))</f>
        <v/>
      </c>
      <c r="AE32" s="0" t="str">
        <f aca="false">IF(M32="","",IFERROR(INDEX(Spelers!$D$5:$D$64,MATCH(M32,Spelers!$A$5:$A$64,0))&amp;"",""))</f>
        <v/>
      </c>
      <c r="AF32" s="0" t="str">
        <f aca="false">IF(F32="","",IFERROR(INDEX(Spelers!$B$5:$B$64,MATCH(F32,Spelers!$A$5:$A$64,0))&amp;"",""))</f>
        <v/>
      </c>
      <c r="AG32" s="0" t="str">
        <f aca="false">IF(G32="","",IFERROR(INDEX(Spelers!$B$5:$B$64,MATCH(G32,Spelers!$A$5:$A$64,0))&amp;"",""))</f>
        <v/>
      </c>
      <c r="AH32" s="0" t="str">
        <f aca="false">IF(H32="","",IFERROR(INDEX(Spelers!$B$5:$B$64,MATCH(H32,Spelers!$A$5:$A$64,0))&amp;"",""))</f>
        <v/>
      </c>
      <c r="AI32" s="0" t="str">
        <f aca="false">IF(I32="","",IFERROR(INDEX(Spelers!$B$5:$B$64,MATCH(I32,Spelers!$A$5:$A$64,0))&amp;"",""))</f>
        <v/>
      </c>
      <c r="AJ32" s="0" t="str">
        <f aca="false">IF(J32="","",IFERROR(INDEX(Spelers!$B$5:$B$64,MATCH(J32,Spelers!$A$5:$A$64,0))&amp;"",""))</f>
        <v/>
      </c>
      <c r="AK32" s="0" t="str">
        <f aca="false">IF(K32="","",IFERROR(INDEX(Spelers!$B$5:$B$64,MATCH(K32,Spelers!$A$5:$A$64,0))&amp;"",""))</f>
        <v/>
      </c>
      <c r="AL32" s="0" t="str">
        <f aca="false">IF(L32="","",IFERROR(INDEX(Spelers!$B$5:$B$64,MATCH(L32,Spelers!$A$5:$A$64,0))&amp;"",""))</f>
        <v/>
      </c>
      <c r="AM32" s="0" t="str">
        <f aca="false">IF(M32="","",IFERROR(INDEX(Spelers!$B$5:$B$64,MATCH(M32,Spelers!$A$5:$A$64,0))&amp;"",""))</f>
        <v/>
      </c>
      <c r="AN32" s="21" t="n">
        <f aca="false">IF(OR(F32="",$B32=""),0,IFERROR(IF(INDEX(Spelers!$G$5:$P$64,MATCH(F32,Spelers!$A$5:$A$64,0),MATCH($B32,Instellingen!$A$5:$A$14,0))="x",0,1),1))</f>
        <v>0</v>
      </c>
      <c r="AO32" s="21" t="n">
        <f aca="false">IF(OR(G32="",$B32=""),0,IFERROR(IF(INDEX(Spelers!$G$5:$P$64,MATCH(G32,Spelers!$A$5:$A$64,0),MATCH($B32,Instellingen!$A$5:$A$14,0))="x",0,1),1))</f>
        <v>0</v>
      </c>
      <c r="AP32" s="21" t="n">
        <f aca="false">IF(OR(H32="",$B32=""),0,IFERROR(IF(INDEX(Spelers!$G$5:$P$64,MATCH(H32,Spelers!$A$5:$A$64,0),MATCH($B32,Instellingen!$A$5:$A$14,0))="x",0,1),1))</f>
        <v>0</v>
      </c>
      <c r="AQ32" s="21" t="n">
        <f aca="false">IF(OR(I32="",$B32=""),0,IFERROR(IF(INDEX(Spelers!$G$5:$P$64,MATCH(I32,Spelers!$A$5:$A$64,0),MATCH($B32,Instellingen!$A$5:$A$14,0))="x",0,1),1))</f>
        <v>0</v>
      </c>
      <c r="AR32" s="21" t="n">
        <f aca="false">IF(OR(J32="",$B32=""),0,IFERROR(IF(INDEX(Spelers!$G$5:$P$64,MATCH(J32,Spelers!$A$5:$A$64,0),MATCH($B32,Instellingen!$A$5:$A$14,0))="x",0,1),1))</f>
        <v>0</v>
      </c>
      <c r="AS32" s="21" t="n">
        <f aca="false">IF(OR(K32="",$B32=""),0,IFERROR(IF(INDEX(Spelers!$G$5:$P$64,MATCH(K32,Spelers!$A$5:$A$64,0),MATCH($B32,Instellingen!$A$5:$A$14,0))="x",0,1),1))</f>
        <v>0</v>
      </c>
      <c r="AT32" s="21" t="n">
        <f aca="false">IF(OR(L32="",$B32=""),0,IFERROR(IF(INDEX(Spelers!$G$5:$P$64,MATCH(L32,Spelers!$A$5:$A$64,0),MATCH($B32,Instellingen!$A$5:$A$14,0))="x",0,1),1))</f>
        <v>0</v>
      </c>
      <c r="AU32" s="21" t="n">
        <f aca="false">IF(OR(M32="",$B32=""),0,IFERROR(IF(INDEX(Spelers!$G$5:$P$64,MATCH(M32,Spelers!$A$5:$A$64,0),MATCH($B32,Instellingen!$A$5:$A$14,0))="x",0,1),1))</f>
        <v>0</v>
      </c>
      <c r="AV32" s="21" t="n">
        <f aca="false">IF(F32="",0,IFERROR(IF(INDEX(Spelers!$E$5:$E$64,MATCH(F32,Spelers!$A$5:$A$64,0))="",0,IF(COUNTIF($F32:$M32,INDEX(Spelers!$E$5:$E$64,MATCH(F32,Spelers!$A$5:$A$64,0)))=0,1,0)),0))</f>
        <v>0</v>
      </c>
      <c r="AW32" s="21" t="n">
        <f aca="false">IF(G32="",0,IFERROR(IF(INDEX(Spelers!$E$5:$E$64,MATCH(G32,Spelers!$A$5:$A$64,0))="",0,IF(COUNTIF($F32:$M32,INDEX(Spelers!$E$5:$E$64,MATCH(G32,Spelers!$A$5:$A$64,0)))=0,1,0)),0))</f>
        <v>0</v>
      </c>
      <c r="AX32" s="21" t="n">
        <f aca="false">IF(H32="",0,IFERROR(IF(INDEX(Spelers!$E$5:$E$64,MATCH(H32,Spelers!$A$5:$A$64,0))="",0,IF(COUNTIF($F32:$M32,INDEX(Spelers!$E$5:$E$64,MATCH(H32,Spelers!$A$5:$A$64,0)))=0,1,0)),0))</f>
        <v>0</v>
      </c>
      <c r="AY32" s="21" t="n">
        <f aca="false">IF(I32="",0,IFERROR(IF(INDEX(Spelers!$E$5:$E$64,MATCH(I32,Spelers!$A$5:$A$64,0))="",0,IF(COUNTIF($F32:$M32,INDEX(Spelers!$E$5:$E$64,MATCH(I32,Spelers!$A$5:$A$64,0)))=0,1,0)),0))</f>
        <v>0</v>
      </c>
      <c r="AZ32" s="21" t="n">
        <f aca="false">IF(J32="",0,IFERROR(IF(INDEX(Spelers!$E$5:$E$64,MATCH(J32,Spelers!$A$5:$A$64,0))="",0,IF(COUNTIF($F32:$M32,INDEX(Spelers!$E$5:$E$64,MATCH(J32,Spelers!$A$5:$A$64,0)))=0,1,0)),0))</f>
        <v>0</v>
      </c>
      <c r="BA32" s="21" t="n">
        <f aca="false">IF(K32="",0,IFERROR(IF(INDEX(Spelers!$E$5:$E$64,MATCH(K32,Spelers!$A$5:$A$64,0))="",0,IF(COUNTIF($F32:$M32,INDEX(Spelers!$E$5:$E$64,MATCH(K32,Spelers!$A$5:$A$64,0)))=0,1,0)),0))</f>
        <v>0</v>
      </c>
      <c r="BB32" s="21" t="n">
        <f aca="false">IF(L32="",0,IFERROR(IF(INDEX(Spelers!$E$5:$E$64,MATCH(L32,Spelers!$A$5:$A$64,0))="",0,IF(COUNTIF($F32:$M32,INDEX(Spelers!$E$5:$E$64,MATCH(L32,Spelers!$A$5:$A$64,0)))=0,1,0)),0))</f>
        <v>0</v>
      </c>
      <c r="BC32" s="21" t="n">
        <f aca="false">IF(M32="",0,IFERROR(IF(INDEX(Spelers!$E$5:$E$64,MATCH(M32,Spelers!$A$5:$A$64,0))="",0,IF(COUNTIF($F32:$M32,INDEX(Spelers!$E$5:$E$64,MATCH(M32,Spelers!$A$5:$A$64,0)))=0,1,0)),0))</f>
        <v>0</v>
      </c>
      <c r="BD32" s="21" t="n">
        <f aca="false">IF(F32="",0,IF(COUNTIF($F$5:$M$34,F32)&gt;1,1,0))</f>
        <v>0</v>
      </c>
      <c r="BE32" s="21" t="n">
        <f aca="false">IF(G32="",0,IF(COUNTIF($F$5:$M$34,G32)&gt;1,1,0))</f>
        <v>0</v>
      </c>
      <c r="BF32" s="21" t="n">
        <f aca="false">IF(H32="",0,IF(COUNTIF($F$5:$M$34,H32)&gt;1,1,0))</f>
        <v>0</v>
      </c>
      <c r="BG32" s="21" t="n">
        <f aca="false">IF(I32="",0,IF(COUNTIF($F$5:$M$34,I32)&gt;1,1,0))</f>
        <v>0</v>
      </c>
      <c r="BH32" s="21" t="n">
        <f aca="false">IF(J32="",0,IF(COUNTIF($F$5:$M$34,J32)&gt;1,1,0))</f>
        <v>0</v>
      </c>
      <c r="BI32" s="21" t="n">
        <f aca="false">IF(K32="",0,IF(COUNTIF($F$5:$M$34,K32)&gt;1,1,0))</f>
        <v>0</v>
      </c>
      <c r="BJ32" s="21" t="n">
        <f aca="false">IF(L32="",0,IF(COUNTIF($F$5:$M$34,L32)&gt;1,1,0))</f>
        <v>0</v>
      </c>
      <c r="BK32" s="21" t="n">
        <f aca="false">IF(M32="",0,IF(COUNTIF($F$5:$M$34,M32)&gt;1,1,0))</f>
        <v>0</v>
      </c>
      <c r="BL32" s="0" t="str">
        <f aca="false">IF($N32&gt;$E32,"Te vol. ","")&amp;IF(SUM(AN32:AU32)&gt;0,"Speler kan niet op dit moment. ","")&amp;IF(SUM(AV32:BC32)&gt;0,"Buddy zit in andere groep. ","")&amp;IF(SUM(BD32:BK32)&gt;0,"Speler staat ook in andere groep. ","")&amp;IF(AND(COUNT(P32:W32)&gt;1,MAX(P32:W32)-MIN(P32:W32)&gt;Instellingen!$D$5),"Niveauverschil te groot. ","")&amp;IF((COUNTIF(X32:AE32,"Rood")&gt;0)+(COUNTIF(X32:AE32,"Oranje")&gt;0)+(COUNTIF(X32:AE32,"Groen")&gt;0)&gt;1,"Jeugdkleuren gemengd. ","")&amp;IF(AND(COUNTIF(AF32:AM32,"Jeugd")&gt;0,COUNTIF(AF32:AM32,"Volwassen")&gt;0),"Jeugd en volwassenen gemengd. ","")&amp;IF(AND($C32&lt;&gt;"",$B32&lt;&gt;"",COUNTIFS($B$5:$B$34,$B32,$C$5:$C$34,$C32)&gt;1),"Trainer staat dubbel. ","")&amp;IF(AND($C32&lt;&gt;"",$B32&lt;&gt;"",IFERROR(INDEX(Trainers!$B$5:$K$14,MATCH($C32,Trainers!$A$5:$A$14,0),MATCH($B32,Instellingen!$A$5:$A$14,0))&lt;&gt;"x",TRUE())),"Trainer kan niet. ","")&amp;IF(AND($B32&lt;&gt;"",IFERROR(SUMIF($B$5:$B$34,$B32,$D$5:$D$34)&gt;INDEX(Instellingen!$B$5:$B$14,MATCH($B32,Instellingen!$A$5:$A$14,0)),FALSE())),"Te weinig banen op dit tijdslot. ","")&amp;IF(AND($N32&gt;0,$B32=""),"Kies een tijdslot. ","")</f>
        <v/>
      </c>
    </row>
    <row r="33" customFormat="false" ht="15" hidden="false" customHeight="false" outlineLevel="0" collapsed="false">
      <c r="A33" s="15" t="s">
        <v>161</v>
      </c>
      <c r="B33" s="15"/>
      <c r="C33" s="17"/>
      <c r="D33" s="15"/>
      <c r="E33" s="15"/>
      <c r="F33" s="17"/>
      <c r="G33" s="17"/>
      <c r="H33" s="17"/>
      <c r="I33" s="17"/>
      <c r="J33" s="17"/>
      <c r="K33" s="17"/>
      <c r="L33" s="17"/>
      <c r="M33" s="17"/>
      <c r="N33" s="18" t="n">
        <f aca="false">COUNTA($F33:$M33)</f>
        <v>0</v>
      </c>
      <c r="O33" s="20" t="str">
        <f aca="false">IF(AND($N33=0,$C33=""),"",IF(BL33="","✓ Klopt","⚠ "&amp;TRIM(BL33)))</f>
        <v/>
      </c>
      <c r="P33" s="0" t="str">
        <f aca="false">IF(F33="","",IFERROR(IF(INDEX(Spelers!$C$5:$C$64,MATCH(F33,Spelers!$A$5:$A$64,0))="","",INDEX(Spelers!$C$5:$C$64,MATCH(F33,Spelers!$A$5:$A$64,0))),""))</f>
        <v/>
      </c>
      <c r="Q33" s="0" t="str">
        <f aca="false">IF(G33="","",IFERROR(IF(INDEX(Spelers!$C$5:$C$64,MATCH(G33,Spelers!$A$5:$A$64,0))="","",INDEX(Spelers!$C$5:$C$64,MATCH(G33,Spelers!$A$5:$A$64,0))),""))</f>
        <v/>
      </c>
      <c r="R33" s="0" t="str">
        <f aca="false">IF(H33="","",IFERROR(IF(INDEX(Spelers!$C$5:$C$64,MATCH(H33,Spelers!$A$5:$A$64,0))="","",INDEX(Spelers!$C$5:$C$64,MATCH(H33,Spelers!$A$5:$A$64,0))),""))</f>
        <v/>
      </c>
      <c r="S33" s="0" t="str">
        <f aca="false">IF(I33="","",IFERROR(IF(INDEX(Spelers!$C$5:$C$64,MATCH(I33,Spelers!$A$5:$A$64,0))="","",INDEX(Spelers!$C$5:$C$64,MATCH(I33,Spelers!$A$5:$A$64,0))),""))</f>
        <v/>
      </c>
      <c r="T33" s="0" t="str">
        <f aca="false">IF(J33="","",IFERROR(IF(INDEX(Spelers!$C$5:$C$64,MATCH(J33,Spelers!$A$5:$A$64,0))="","",INDEX(Spelers!$C$5:$C$64,MATCH(J33,Spelers!$A$5:$A$64,0))),""))</f>
        <v/>
      </c>
      <c r="U33" s="0" t="str">
        <f aca="false">IF(K33="","",IFERROR(IF(INDEX(Spelers!$C$5:$C$64,MATCH(K33,Spelers!$A$5:$A$64,0))="","",INDEX(Spelers!$C$5:$C$64,MATCH(K33,Spelers!$A$5:$A$64,0))),""))</f>
        <v/>
      </c>
      <c r="V33" s="0" t="str">
        <f aca="false">IF(L33="","",IFERROR(IF(INDEX(Spelers!$C$5:$C$64,MATCH(L33,Spelers!$A$5:$A$64,0))="","",INDEX(Spelers!$C$5:$C$64,MATCH(L33,Spelers!$A$5:$A$64,0))),""))</f>
        <v/>
      </c>
      <c r="W33" s="0" t="str">
        <f aca="false">IF(M33="","",IFERROR(IF(INDEX(Spelers!$C$5:$C$64,MATCH(M33,Spelers!$A$5:$A$64,0))="","",INDEX(Spelers!$C$5:$C$64,MATCH(M33,Spelers!$A$5:$A$64,0))),""))</f>
        <v/>
      </c>
      <c r="X33" s="0" t="str">
        <f aca="false">IF(F33="","",IFERROR(INDEX(Spelers!$D$5:$D$64,MATCH(F33,Spelers!$A$5:$A$64,0))&amp;"",""))</f>
        <v/>
      </c>
      <c r="Y33" s="0" t="str">
        <f aca="false">IF(G33="","",IFERROR(INDEX(Spelers!$D$5:$D$64,MATCH(G33,Spelers!$A$5:$A$64,0))&amp;"",""))</f>
        <v/>
      </c>
      <c r="Z33" s="0" t="str">
        <f aca="false">IF(H33="","",IFERROR(INDEX(Spelers!$D$5:$D$64,MATCH(H33,Spelers!$A$5:$A$64,0))&amp;"",""))</f>
        <v/>
      </c>
      <c r="AA33" s="0" t="str">
        <f aca="false">IF(I33="","",IFERROR(INDEX(Spelers!$D$5:$D$64,MATCH(I33,Spelers!$A$5:$A$64,0))&amp;"",""))</f>
        <v/>
      </c>
      <c r="AB33" s="0" t="str">
        <f aca="false">IF(J33="","",IFERROR(INDEX(Spelers!$D$5:$D$64,MATCH(J33,Spelers!$A$5:$A$64,0))&amp;"",""))</f>
        <v/>
      </c>
      <c r="AC33" s="0" t="str">
        <f aca="false">IF(K33="","",IFERROR(INDEX(Spelers!$D$5:$D$64,MATCH(K33,Spelers!$A$5:$A$64,0))&amp;"",""))</f>
        <v/>
      </c>
      <c r="AD33" s="0" t="str">
        <f aca="false">IF(L33="","",IFERROR(INDEX(Spelers!$D$5:$D$64,MATCH(L33,Spelers!$A$5:$A$64,0))&amp;"",""))</f>
        <v/>
      </c>
      <c r="AE33" s="0" t="str">
        <f aca="false">IF(M33="","",IFERROR(INDEX(Spelers!$D$5:$D$64,MATCH(M33,Spelers!$A$5:$A$64,0))&amp;"",""))</f>
        <v/>
      </c>
      <c r="AF33" s="0" t="str">
        <f aca="false">IF(F33="","",IFERROR(INDEX(Spelers!$B$5:$B$64,MATCH(F33,Spelers!$A$5:$A$64,0))&amp;"",""))</f>
        <v/>
      </c>
      <c r="AG33" s="0" t="str">
        <f aca="false">IF(G33="","",IFERROR(INDEX(Spelers!$B$5:$B$64,MATCH(G33,Spelers!$A$5:$A$64,0))&amp;"",""))</f>
        <v/>
      </c>
      <c r="AH33" s="0" t="str">
        <f aca="false">IF(H33="","",IFERROR(INDEX(Spelers!$B$5:$B$64,MATCH(H33,Spelers!$A$5:$A$64,0))&amp;"",""))</f>
        <v/>
      </c>
      <c r="AI33" s="0" t="str">
        <f aca="false">IF(I33="","",IFERROR(INDEX(Spelers!$B$5:$B$64,MATCH(I33,Spelers!$A$5:$A$64,0))&amp;"",""))</f>
        <v/>
      </c>
      <c r="AJ33" s="0" t="str">
        <f aca="false">IF(J33="","",IFERROR(INDEX(Spelers!$B$5:$B$64,MATCH(J33,Spelers!$A$5:$A$64,0))&amp;"",""))</f>
        <v/>
      </c>
      <c r="AK33" s="0" t="str">
        <f aca="false">IF(K33="","",IFERROR(INDEX(Spelers!$B$5:$B$64,MATCH(K33,Spelers!$A$5:$A$64,0))&amp;"",""))</f>
        <v/>
      </c>
      <c r="AL33" s="0" t="str">
        <f aca="false">IF(L33="","",IFERROR(INDEX(Spelers!$B$5:$B$64,MATCH(L33,Spelers!$A$5:$A$64,0))&amp;"",""))</f>
        <v/>
      </c>
      <c r="AM33" s="0" t="str">
        <f aca="false">IF(M33="","",IFERROR(INDEX(Spelers!$B$5:$B$64,MATCH(M33,Spelers!$A$5:$A$64,0))&amp;"",""))</f>
        <v/>
      </c>
      <c r="AN33" s="21" t="n">
        <f aca="false">IF(OR(F33="",$B33=""),0,IFERROR(IF(INDEX(Spelers!$G$5:$P$64,MATCH(F33,Spelers!$A$5:$A$64,0),MATCH($B33,Instellingen!$A$5:$A$14,0))="x",0,1),1))</f>
        <v>0</v>
      </c>
      <c r="AO33" s="21" t="n">
        <f aca="false">IF(OR(G33="",$B33=""),0,IFERROR(IF(INDEX(Spelers!$G$5:$P$64,MATCH(G33,Spelers!$A$5:$A$64,0),MATCH($B33,Instellingen!$A$5:$A$14,0))="x",0,1),1))</f>
        <v>0</v>
      </c>
      <c r="AP33" s="21" t="n">
        <f aca="false">IF(OR(H33="",$B33=""),0,IFERROR(IF(INDEX(Spelers!$G$5:$P$64,MATCH(H33,Spelers!$A$5:$A$64,0),MATCH($B33,Instellingen!$A$5:$A$14,0))="x",0,1),1))</f>
        <v>0</v>
      </c>
      <c r="AQ33" s="21" t="n">
        <f aca="false">IF(OR(I33="",$B33=""),0,IFERROR(IF(INDEX(Spelers!$G$5:$P$64,MATCH(I33,Spelers!$A$5:$A$64,0),MATCH($B33,Instellingen!$A$5:$A$14,0))="x",0,1),1))</f>
        <v>0</v>
      </c>
      <c r="AR33" s="21" t="n">
        <f aca="false">IF(OR(J33="",$B33=""),0,IFERROR(IF(INDEX(Spelers!$G$5:$P$64,MATCH(J33,Spelers!$A$5:$A$64,0),MATCH($B33,Instellingen!$A$5:$A$14,0))="x",0,1),1))</f>
        <v>0</v>
      </c>
      <c r="AS33" s="21" t="n">
        <f aca="false">IF(OR(K33="",$B33=""),0,IFERROR(IF(INDEX(Spelers!$G$5:$P$64,MATCH(K33,Spelers!$A$5:$A$64,0),MATCH($B33,Instellingen!$A$5:$A$14,0))="x",0,1),1))</f>
        <v>0</v>
      </c>
      <c r="AT33" s="21" t="n">
        <f aca="false">IF(OR(L33="",$B33=""),0,IFERROR(IF(INDEX(Spelers!$G$5:$P$64,MATCH(L33,Spelers!$A$5:$A$64,0),MATCH($B33,Instellingen!$A$5:$A$14,0))="x",0,1),1))</f>
        <v>0</v>
      </c>
      <c r="AU33" s="21" t="n">
        <f aca="false">IF(OR(M33="",$B33=""),0,IFERROR(IF(INDEX(Spelers!$G$5:$P$64,MATCH(M33,Spelers!$A$5:$A$64,0),MATCH($B33,Instellingen!$A$5:$A$14,0))="x",0,1),1))</f>
        <v>0</v>
      </c>
      <c r="AV33" s="21" t="n">
        <f aca="false">IF(F33="",0,IFERROR(IF(INDEX(Spelers!$E$5:$E$64,MATCH(F33,Spelers!$A$5:$A$64,0))="",0,IF(COUNTIF($F33:$M33,INDEX(Spelers!$E$5:$E$64,MATCH(F33,Spelers!$A$5:$A$64,0)))=0,1,0)),0))</f>
        <v>0</v>
      </c>
      <c r="AW33" s="21" t="n">
        <f aca="false">IF(G33="",0,IFERROR(IF(INDEX(Spelers!$E$5:$E$64,MATCH(G33,Spelers!$A$5:$A$64,0))="",0,IF(COUNTIF($F33:$M33,INDEX(Spelers!$E$5:$E$64,MATCH(G33,Spelers!$A$5:$A$64,0)))=0,1,0)),0))</f>
        <v>0</v>
      </c>
      <c r="AX33" s="21" t="n">
        <f aca="false">IF(H33="",0,IFERROR(IF(INDEX(Spelers!$E$5:$E$64,MATCH(H33,Spelers!$A$5:$A$64,0))="",0,IF(COUNTIF($F33:$M33,INDEX(Spelers!$E$5:$E$64,MATCH(H33,Spelers!$A$5:$A$64,0)))=0,1,0)),0))</f>
        <v>0</v>
      </c>
      <c r="AY33" s="21" t="n">
        <f aca="false">IF(I33="",0,IFERROR(IF(INDEX(Spelers!$E$5:$E$64,MATCH(I33,Spelers!$A$5:$A$64,0))="",0,IF(COUNTIF($F33:$M33,INDEX(Spelers!$E$5:$E$64,MATCH(I33,Spelers!$A$5:$A$64,0)))=0,1,0)),0))</f>
        <v>0</v>
      </c>
      <c r="AZ33" s="21" t="n">
        <f aca="false">IF(J33="",0,IFERROR(IF(INDEX(Spelers!$E$5:$E$64,MATCH(J33,Spelers!$A$5:$A$64,0))="",0,IF(COUNTIF($F33:$M33,INDEX(Spelers!$E$5:$E$64,MATCH(J33,Spelers!$A$5:$A$64,0)))=0,1,0)),0))</f>
        <v>0</v>
      </c>
      <c r="BA33" s="21" t="n">
        <f aca="false">IF(K33="",0,IFERROR(IF(INDEX(Spelers!$E$5:$E$64,MATCH(K33,Spelers!$A$5:$A$64,0))="",0,IF(COUNTIF($F33:$M33,INDEX(Spelers!$E$5:$E$64,MATCH(K33,Spelers!$A$5:$A$64,0)))=0,1,0)),0))</f>
        <v>0</v>
      </c>
      <c r="BB33" s="21" t="n">
        <f aca="false">IF(L33="",0,IFERROR(IF(INDEX(Spelers!$E$5:$E$64,MATCH(L33,Spelers!$A$5:$A$64,0))="",0,IF(COUNTIF($F33:$M33,INDEX(Spelers!$E$5:$E$64,MATCH(L33,Spelers!$A$5:$A$64,0)))=0,1,0)),0))</f>
        <v>0</v>
      </c>
      <c r="BC33" s="21" t="n">
        <f aca="false">IF(M33="",0,IFERROR(IF(INDEX(Spelers!$E$5:$E$64,MATCH(M33,Spelers!$A$5:$A$64,0))="",0,IF(COUNTIF($F33:$M33,INDEX(Spelers!$E$5:$E$64,MATCH(M33,Spelers!$A$5:$A$64,0)))=0,1,0)),0))</f>
        <v>0</v>
      </c>
      <c r="BD33" s="21" t="n">
        <f aca="false">IF(F33="",0,IF(COUNTIF($F$5:$M$34,F33)&gt;1,1,0))</f>
        <v>0</v>
      </c>
      <c r="BE33" s="21" t="n">
        <f aca="false">IF(G33="",0,IF(COUNTIF($F$5:$M$34,G33)&gt;1,1,0))</f>
        <v>0</v>
      </c>
      <c r="BF33" s="21" t="n">
        <f aca="false">IF(H33="",0,IF(COUNTIF($F$5:$M$34,H33)&gt;1,1,0))</f>
        <v>0</v>
      </c>
      <c r="BG33" s="21" t="n">
        <f aca="false">IF(I33="",0,IF(COUNTIF($F$5:$M$34,I33)&gt;1,1,0))</f>
        <v>0</v>
      </c>
      <c r="BH33" s="21" t="n">
        <f aca="false">IF(J33="",0,IF(COUNTIF($F$5:$M$34,J33)&gt;1,1,0))</f>
        <v>0</v>
      </c>
      <c r="BI33" s="21" t="n">
        <f aca="false">IF(K33="",0,IF(COUNTIF($F$5:$M$34,K33)&gt;1,1,0))</f>
        <v>0</v>
      </c>
      <c r="BJ33" s="21" t="n">
        <f aca="false">IF(L33="",0,IF(COUNTIF($F$5:$M$34,L33)&gt;1,1,0))</f>
        <v>0</v>
      </c>
      <c r="BK33" s="21" t="n">
        <f aca="false">IF(M33="",0,IF(COUNTIF($F$5:$M$34,M33)&gt;1,1,0))</f>
        <v>0</v>
      </c>
      <c r="BL33" s="0" t="str">
        <f aca="false">IF($N33&gt;$E33,"Te vol. ","")&amp;IF(SUM(AN33:AU33)&gt;0,"Speler kan niet op dit moment. ","")&amp;IF(SUM(AV33:BC33)&gt;0,"Buddy zit in andere groep. ","")&amp;IF(SUM(BD33:BK33)&gt;0,"Speler staat ook in andere groep. ","")&amp;IF(AND(COUNT(P33:W33)&gt;1,MAX(P33:W33)-MIN(P33:W33)&gt;Instellingen!$D$5),"Niveauverschil te groot. ","")&amp;IF((COUNTIF(X33:AE33,"Rood")&gt;0)+(COUNTIF(X33:AE33,"Oranje")&gt;0)+(COUNTIF(X33:AE33,"Groen")&gt;0)&gt;1,"Jeugdkleuren gemengd. ","")&amp;IF(AND(COUNTIF(AF33:AM33,"Jeugd")&gt;0,COUNTIF(AF33:AM33,"Volwassen")&gt;0),"Jeugd en volwassenen gemengd. ","")&amp;IF(AND($C33&lt;&gt;"",$B33&lt;&gt;"",COUNTIFS($B$5:$B$34,$B33,$C$5:$C$34,$C33)&gt;1),"Trainer staat dubbel. ","")&amp;IF(AND($C33&lt;&gt;"",$B33&lt;&gt;"",IFERROR(INDEX(Trainers!$B$5:$K$14,MATCH($C33,Trainers!$A$5:$A$14,0),MATCH($B33,Instellingen!$A$5:$A$14,0))&lt;&gt;"x",TRUE())),"Trainer kan niet. ","")&amp;IF(AND($B33&lt;&gt;"",IFERROR(SUMIF($B$5:$B$34,$B33,$D$5:$D$34)&gt;INDEX(Instellingen!$B$5:$B$14,MATCH($B33,Instellingen!$A$5:$A$14,0)),FALSE())),"Te weinig banen op dit tijdslot. ","")&amp;IF(AND($N33&gt;0,$B33=""),"Kies een tijdslot. ","")</f>
        <v/>
      </c>
    </row>
    <row r="34" customFormat="false" ht="15" hidden="false" customHeight="false" outlineLevel="0" collapsed="false">
      <c r="A34" s="15" t="s">
        <v>162</v>
      </c>
      <c r="B34" s="15"/>
      <c r="C34" s="17"/>
      <c r="D34" s="15"/>
      <c r="E34" s="15"/>
      <c r="F34" s="17"/>
      <c r="G34" s="17"/>
      <c r="H34" s="17"/>
      <c r="I34" s="17"/>
      <c r="J34" s="17"/>
      <c r="K34" s="17"/>
      <c r="L34" s="17"/>
      <c r="M34" s="17"/>
      <c r="N34" s="18" t="n">
        <f aca="false">COUNTA($F34:$M34)</f>
        <v>0</v>
      </c>
      <c r="O34" s="20" t="str">
        <f aca="false">IF(AND($N34=0,$C34=""),"",IF(BL34="","✓ Klopt","⚠ "&amp;TRIM(BL34)))</f>
        <v/>
      </c>
      <c r="P34" s="0" t="str">
        <f aca="false">IF(F34="","",IFERROR(IF(INDEX(Spelers!$C$5:$C$64,MATCH(F34,Spelers!$A$5:$A$64,0))="","",INDEX(Spelers!$C$5:$C$64,MATCH(F34,Spelers!$A$5:$A$64,0))),""))</f>
        <v/>
      </c>
      <c r="Q34" s="0" t="str">
        <f aca="false">IF(G34="","",IFERROR(IF(INDEX(Spelers!$C$5:$C$64,MATCH(G34,Spelers!$A$5:$A$64,0))="","",INDEX(Spelers!$C$5:$C$64,MATCH(G34,Spelers!$A$5:$A$64,0))),""))</f>
        <v/>
      </c>
      <c r="R34" s="0" t="str">
        <f aca="false">IF(H34="","",IFERROR(IF(INDEX(Spelers!$C$5:$C$64,MATCH(H34,Spelers!$A$5:$A$64,0))="","",INDEX(Spelers!$C$5:$C$64,MATCH(H34,Spelers!$A$5:$A$64,0))),""))</f>
        <v/>
      </c>
      <c r="S34" s="0" t="str">
        <f aca="false">IF(I34="","",IFERROR(IF(INDEX(Spelers!$C$5:$C$64,MATCH(I34,Spelers!$A$5:$A$64,0))="","",INDEX(Spelers!$C$5:$C$64,MATCH(I34,Spelers!$A$5:$A$64,0))),""))</f>
        <v/>
      </c>
      <c r="T34" s="0" t="str">
        <f aca="false">IF(J34="","",IFERROR(IF(INDEX(Spelers!$C$5:$C$64,MATCH(J34,Spelers!$A$5:$A$64,0))="","",INDEX(Spelers!$C$5:$C$64,MATCH(J34,Spelers!$A$5:$A$64,0))),""))</f>
        <v/>
      </c>
      <c r="U34" s="0" t="str">
        <f aca="false">IF(K34="","",IFERROR(IF(INDEX(Spelers!$C$5:$C$64,MATCH(K34,Spelers!$A$5:$A$64,0))="","",INDEX(Spelers!$C$5:$C$64,MATCH(K34,Spelers!$A$5:$A$64,0))),""))</f>
        <v/>
      </c>
      <c r="V34" s="0" t="str">
        <f aca="false">IF(L34="","",IFERROR(IF(INDEX(Spelers!$C$5:$C$64,MATCH(L34,Spelers!$A$5:$A$64,0))="","",INDEX(Spelers!$C$5:$C$64,MATCH(L34,Spelers!$A$5:$A$64,0))),""))</f>
        <v/>
      </c>
      <c r="W34" s="0" t="str">
        <f aca="false">IF(M34="","",IFERROR(IF(INDEX(Spelers!$C$5:$C$64,MATCH(M34,Spelers!$A$5:$A$64,0))="","",INDEX(Spelers!$C$5:$C$64,MATCH(M34,Spelers!$A$5:$A$64,0))),""))</f>
        <v/>
      </c>
      <c r="X34" s="0" t="str">
        <f aca="false">IF(F34="","",IFERROR(INDEX(Spelers!$D$5:$D$64,MATCH(F34,Spelers!$A$5:$A$64,0))&amp;"",""))</f>
        <v/>
      </c>
      <c r="Y34" s="0" t="str">
        <f aca="false">IF(G34="","",IFERROR(INDEX(Spelers!$D$5:$D$64,MATCH(G34,Spelers!$A$5:$A$64,0))&amp;"",""))</f>
        <v/>
      </c>
      <c r="Z34" s="0" t="str">
        <f aca="false">IF(H34="","",IFERROR(INDEX(Spelers!$D$5:$D$64,MATCH(H34,Spelers!$A$5:$A$64,0))&amp;"",""))</f>
        <v/>
      </c>
      <c r="AA34" s="0" t="str">
        <f aca="false">IF(I34="","",IFERROR(INDEX(Spelers!$D$5:$D$64,MATCH(I34,Spelers!$A$5:$A$64,0))&amp;"",""))</f>
        <v/>
      </c>
      <c r="AB34" s="0" t="str">
        <f aca="false">IF(J34="","",IFERROR(INDEX(Spelers!$D$5:$D$64,MATCH(J34,Spelers!$A$5:$A$64,0))&amp;"",""))</f>
        <v/>
      </c>
      <c r="AC34" s="0" t="str">
        <f aca="false">IF(K34="","",IFERROR(INDEX(Spelers!$D$5:$D$64,MATCH(K34,Spelers!$A$5:$A$64,0))&amp;"",""))</f>
        <v/>
      </c>
      <c r="AD34" s="0" t="str">
        <f aca="false">IF(L34="","",IFERROR(INDEX(Spelers!$D$5:$D$64,MATCH(L34,Spelers!$A$5:$A$64,0))&amp;"",""))</f>
        <v/>
      </c>
      <c r="AE34" s="0" t="str">
        <f aca="false">IF(M34="","",IFERROR(INDEX(Spelers!$D$5:$D$64,MATCH(M34,Spelers!$A$5:$A$64,0))&amp;"",""))</f>
        <v/>
      </c>
      <c r="AF34" s="0" t="str">
        <f aca="false">IF(F34="","",IFERROR(INDEX(Spelers!$B$5:$B$64,MATCH(F34,Spelers!$A$5:$A$64,0))&amp;"",""))</f>
        <v/>
      </c>
      <c r="AG34" s="0" t="str">
        <f aca="false">IF(G34="","",IFERROR(INDEX(Spelers!$B$5:$B$64,MATCH(G34,Spelers!$A$5:$A$64,0))&amp;"",""))</f>
        <v/>
      </c>
      <c r="AH34" s="0" t="str">
        <f aca="false">IF(H34="","",IFERROR(INDEX(Spelers!$B$5:$B$64,MATCH(H34,Spelers!$A$5:$A$64,0))&amp;"",""))</f>
        <v/>
      </c>
      <c r="AI34" s="0" t="str">
        <f aca="false">IF(I34="","",IFERROR(INDEX(Spelers!$B$5:$B$64,MATCH(I34,Spelers!$A$5:$A$64,0))&amp;"",""))</f>
        <v/>
      </c>
      <c r="AJ34" s="0" t="str">
        <f aca="false">IF(J34="","",IFERROR(INDEX(Spelers!$B$5:$B$64,MATCH(J34,Spelers!$A$5:$A$64,0))&amp;"",""))</f>
        <v/>
      </c>
      <c r="AK34" s="0" t="str">
        <f aca="false">IF(K34="","",IFERROR(INDEX(Spelers!$B$5:$B$64,MATCH(K34,Spelers!$A$5:$A$64,0))&amp;"",""))</f>
        <v/>
      </c>
      <c r="AL34" s="0" t="str">
        <f aca="false">IF(L34="","",IFERROR(INDEX(Spelers!$B$5:$B$64,MATCH(L34,Spelers!$A$5:$A$64,0))&amp;"",""))</f>
        <v/>
      </c>
      <c r="AM34" s="0" t="str">
        <f aca="false">IF(M34="","",IFERROR(INDEX(Spelers!$B$5:$B$64,MATCH(M34,Spelers!$A$5:$A$64,0))&amp;"",""))</f>
        <v/>
      </c>
      <c r="AN34" s="21" t="n">
        <f aca="false">IF(OR(F34="",$B34=""),0,IFERROR(IF(INDEX(Spelers!$G$5:$P$64,MATCH(F34,Spelers!$A$5:$A$64,0),MATCH($B34,Instellingen!$A$5:$A$14,0))="x",0,1),1))</f>
        <v>0</v>
      </c>
      <c r="AO34" s="21" t="n">
        <f aca="false">IF(OR(G34="",$B34=""),0,IFERROR(IF(INDEX(Spelers!$G$5:$P$64,MATCH(G34,Spelers!$A$5:$A$64,0),MATCH($B34,Instellingen!$A$5:$A$14,0))="x",0,1),1))</f>
        <v>0</v>
      </c>
      <c r="AP34" s="21" t="n">
        <f aca="false">IF(OR(H34="",$B34=""),0,IFERROR(IF(INDEX(Spelers!$G$5:$P$64,MATCH(H34,Spelers!$A$5:$A$64,0),MATCH($B34,Instellingen!$A$5:$A$14,0))="x",0,1),1))</f>
        <v>0</v>
      </c>
      <c r="AQ34" s="21" t="n">
        <f aca="false">IF(OR(I34="",$B34=""),0,IFERROR(IF(INDEX(Spelers!$G$5:$P$64,MATCH(I34,Spelers!$A$5:$A$64,0),MATCH($B34,Instellingen!$A$5:$A$14,0))="x",0,1),1))</f>
        <v>0</v>
      </c>
      <c r="AR34" s="21" t="n">
        <f aca="false">IF(OR(J34="",$B34=""),0,IFERROR(IF(INDEX(Spelers!$G$5:$P$64,MATCH(J34,Spelers!$A$5:$A$64,0),MATCH($B34,Instellingen!$A$5:$A$14,0))="x",0,1),1))</f>
        <v>0</v>
      </c>
      <c r="AS34" s="21" t="n">
        <f aca="false">IF(OR(K34="",$B34=""),0,IFERROR(IF(INDEX(Spelers!$G$5:$P$64,MATCH(K34,Spelers!$A$5:$A$64,0),MATCH($B34,Instellingen!$A$5:$A$14,0))="x",0,1),1))</f>
        <v>0</v>
      </c>
      <c r="AT34" s="21" t="n">
        <f aca="false">IF(OR(L34="",$B34=""),0,IFERROR(IF(INDEX(Spelers!$G$5:$P$64,MATCH(L34,Spelers!$A$5:$A$64,0),MATCH($B34,Instellingen!$A$5:$A$14,0))="x",0,1),1))</f>
        <v>0</v>
      </c>
      <c r="AU34" s="21" t="n">
        <f aca="false">IF(OR(M34="",$B34=""),0,IFERROR(IF(INDEX(Spelers!$G$5:$P$64,MATCH(M34,Spelers!$A$5:$A$64,0),MATCH($B34,Instellingen!$A$5:$A$14,0))="x",0,1),1))</f>
        <v>0</v>
      </c>
      <c r="AV34" s="21" t="n">
        <f aca="false">IF(F34="",0,IFERROR(IF(INDEX(Spelers!$E$5:$E$64,MATCH(F34,Spelers!$A$5:$A$64,0))="",0,IF(COUNTIF($F34:$M34,INDEX(Spelers!$E$5:$E$64,MATCH(F34,Spelers!$A$5:$A$64,0)))=0,1,0)),0))</f>
        <v>0</v>
      </c>
      <c r="AW34" s="21" t="n">
        <f aca="false">IF(G34="",0,IFERROR(IF(INDEX(Spelers!$E$5:$E$64,MATCH(G34,Spelers!$A$5:$A$64,0))="",0,IF(COUNTIF($F34:$M34,INDEX(Spelers!$E$5:$E$64,MATCH(G34,Spelers!$A$5:$A$64,0)))=0,1,0)),0))</f>
        <v>0</v>
      </c>
      <c r="AX34" s="21" t="n">
        <f aca="false">IF(H34="",0,IFERROR(IF(INDEX(Spelers!$E$5:$E$64,MATCH(H34,Spelers!$A$5:$A$64,0))="",0,IF(COUNTIF($F34:$M34,INDEX(Spelers!$E$5:$E$64,MATCH(H34,Spelers!$A$5:$A$64,0)))=0,1,0)),0))</f>
        <v>0</v>
      </c>
      <c r="AY34" s="21" t="n">
        <f aca="false">IF(I34="",0,IFERROR(IF(INDEX(Spelers!$E$5:$E$64,MATCH(I34,Spelers!$A$5:$A$64,0))="",0,IF(COUNTIF($F34:$M34,INDEX(Spelers!$E$5:$E$64,MATCH(I34,Spelers!$A$5:$A$64,0)))=0,1,0)),0))</f>
        <v>0</v>
      </c>
      <c r="AZ34" s="21" t="n">
        <f aca="false">IF(J34="",0,IFERROR(IF(INDEX(Spelers!$E$5:$E$64,MATCH(J34,Spelers!$A$5:$A$64,0))="",0,IF(COUNTIF($F34:$M34,INDEX(Spelers!$E$5:$E$64,MATCH(J34,Spelers!$A$5:$A$64,0)))=0,1,0)),0))</f>
        <v>0</v>
      </c>
      <c r="BA34" s="21" t="n">
        <f aca="false">IF(K34="",0,IFERROR(IF(INDEX(Spelers!$E$5:$E$64,MATCH(K34,Spelers!$A$5:$A$64,0))="",0,IF(COUNTIF($F34:$M34,INDEX(Spelers!$E$5:$E$64,MATCH(K34,Spelers!$A$5:$A$64,0)))=0,1,0)),0))</f>
        <v>0</v>
      </c>
      <c r="BB34" s="21" t="n">
        <f aca="false">IF(L34="",0,IFERROR(IF(INDEX(Spelers!$E$5:$E$64,MATCH(L34,Spelers!$A$5:$A$64,0))="",0,IF(COUNTIF($F34:$M34,INDEX(Spelers!$E$5:$E$64,MATCH(L34,Spelers!$A$5:$A$64,0)))=0,1,0)),0))</f>
        <v>0</v>
      </c>
      <c r="BC34" s="21" t="n">
        <f aca="false">IF(M34="",0,IFERROR(IF(INDEX(Spelers!$E$5:$E$64,MATCH(M34,Spelers!$A$5:$A$64,0))="",0,IF(COUNTIF($F34:$M34,INDEX(Spelers!$E$5:$E$64,MATCH(M34,Spelers!$A$5:$A$64,0)))=0,1,0)),0))</f>
        <v>0</v>
      </c>
      <c r="BD34" s="21" t="n">
        <f aca="false">IF(F34="",0,IF(COUNTIF($F$5:$M$34,F34)&gt;1,1,0))</f>
        <v>0</v>
      </c>
      <c r="BE34" s="21" t="n">
        <f aca="false">IF(G34="",0,IF(COUNTIF($F$5:$M$34,G34)&gt;1,1,0))</f>
        <v>0</v>
      </c>
      <c r="BF34" s="21" t="n">
        <f aca="false">IF(H34="",0,IF(COUNTIF($F$5:$M$34,H34)&gt;1,1,0))</f>
        <v>0</v>
      </c>
      <c r="BG34" s="21" t="n">
        <f aca="false">IF(I34="",0,IF(COUNTIF($F$5:$M$34,I34)&gt;1,1,0))</f>
        <v>0</v>
      </c>
      <c r="BH34" s="21" t="n">
        <f aca="false">IF(J34="",0,IF(COUNTIF($F$5:$M$34,J34)&gt;1,1,0))</f>
        <v>0</v>
      </c>
      <c r="BI34" s="21" t="n">
        <f aca="false">IF(K34="",0,IF(COUNTIF($F$5:$M$34,K34)&gt;1,1,0))</f>
        <v>0</v>
      </c>
      <c r="BJ34" s="21" t="n">
        <f aca="false">IF(L34="",0,IF(COUNTIF($F$5:$M$34,L34)&gt;1,1,0))</f>
        <v>0</v>
      </c>
      <c r="BK34" s="21" t="n">
        <f aca="false">IF(M34="",0,IF(COUNTIF($F$5:$M$34,M34)&gt;1,1,0))</f>
        <v>0</v>
      </c>
      <c r="BL34" s="0" t="str">
        <f aca="false">IF($N34&gt;$E34,"Te vol. ","")&amp;IF(SUM(AN34:AU34)&gt;0,"Speler kan niet op dit moment. ","")&amp;IF(SUM(AV34:BC34)&gt;0,"Buddy zit in andere groep. ","")&amp;IF(SUM(BD34:BK34)&gt;0,"Speler staat ook in andere groep. ","")&amp;IF(AND(COUNT(P34:W34)&gt;1,MAX(P34:W34)-MIN(P34:W34)&gt;Instellingen!$D$5),"Niveauverschil te groot. ","")&amp;IF((COUNTIF(X34:AE34,"Rood")&gt;0)+(COUNTIF(X34:AE34,"Oranje")&gt;0)+(COUNTIF(X34:AE34,"Groen")&gt;0)&gt;1,"Jeugdkleuren gemengd. ","")&amp;IF(AND(COUNTIF(AF34:AM34,"Jeugd")&gt;0,COUNTIF(AF34:AM34,"Volwassen")&gt;0),"Jeugd en volwassenen gemengd. ","")&amp;IF(AND($C34&lt;&gt;"",$B34&lt;&gt;"",COUNTIFS($B$5:$B$34,$B34,$C$5:$C$34,$C34)&gt;1),"Trainer staat dubbel. ","")&amp;IF(AND($C34&lt;&gt;"",$B34&lt;&gt;"",IFERROR(INDEX(Trainers!$B$5:$K$14,MATCH($C34,Trainers!$A$5:$A$14,0),MATCH($B34,Instellingen!$A$5:$A$14,0))&lt;&gt;"x",TRUE())),"Trainer kan niet. ","")&amp;IF(AND($B34&lt;&gt;"",IFERROR(SUMIF($B$5:$B$34,$B34,$D$5:$D$34)&gt;INDEX(Instellingen!$B$5:$B$14,MATCH($B34,Instellingen!$A$5:$A$14,0)),FALSE())),"Te weinig banen op dit tijdslot. ","")&amp;IF(AND($N34&gt;0,$B34=""),"Kies een tijdslot. ","")</f>
        <v/>
      </c>
    </row>
  </sheetData>
  <conditionalFormatting sqref="O5:O34">
    <cfRule type="expression" priority="2" aboveAverage="0" equalAverage="0" bottom="0" percent="0" rank="0" text="" dxfId="2">
      <formula>LEFT(O5,1)="✓"</formula>
    </cfRule>
    <cfRule type="expression" priority="3" aboveAverage="0" equalAverage="0" bottom="0" percent="0" rank="0" text="" dxfId="1">
      <formula>LEFT(O5,1)="⚠"</formula>
    </cfRule>
  </conditionalFormatting>
  <dataValidations count="5">
    <dataValidation allowBlank="true" errorStyle="stop" operator="between" showDropDown="false" showErrorMessage="true" showInputMessage="false" sqref="B5:B34" type="list">
      <formula1>Instellingen!$A$5:$A$14</formula1>
      <formula2>0</formula2>
    </dataValidation>
    <dataValidation allowBlank="true" errorStyle="stop" operator="between" showDropDown="false" showErrorMessage="true" showInputMessage="false" sqref="C5:C34" type="list">
      <formula1>Trainers!$A$5:$A$14</formula1>
      <formula2>0</formula2>
    </dataValidation>
    <dataValidation allowBlank="true" errorStyle="stop" operator="between" showDropDown="false" showErrorMessage="true" showInputMessage="false" sqref="D5:D34" type="whole">
      <formula1>1</formula1>
      <formula2>6</formula2>
    </dataValidation>
    <dataValidation allowBlank="true" errorStyle="stop" operator="between" showDropDown="false" showErrorMessage="true" showInputMessage="false" sqref="E5:E34" type="whole">
      <formula1>1</formula1>
      <formula2>16</formula2>
    </dataValidation>
    <dataValidation allowBlank="true" errorStyle="stop" operator="between" showDropDown="false" showErrorMessage="true" showInputMessage="false" sqref="F5:M34" type="list">
      <formula1>Spelers!$A$5:$A$64</formula1>
      <formula2>0</formula2>
    </dataValidation>
  </dataValidations>
  <hyperlinks>
    <hyperlink ref="C1" r:id="rId1" display="Gratis voorbeeld van Servd · servd.nl"/>
  </hyperlinks>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&amp;RServd · servd.nl</oddHeader>
    <oddFooter>&amp;CGratis voorbeeld van Servd · servd.nl · pagina &amp;P van &amp;N</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163</v>
      </c>
    </row>
    <row r="5" customFormat="false" ht="15" hidden="false" customHeight="false" outlineLevel="0" collapsed="false">
      <c r="A5" s="0" t="str">
        <f aca="false">IF(AND(Spelers!$A5&lt;&gt;"",Spelers!G5="x"),Spelers!$A5&amp;", ","")</f>
        <v>Anna de Vries, </v>
      </c>
      <c r="B5" s="0" t="str">
        <f aca="false">IF(AND(Spelers!$A5&lt;&gt;"",Spelers!H5="x"),Spelers!$A5&amp;", ","")</f>
        <v>Anna de Vries, </v>
      </c>
      <c r="C5" s="0" t="str">
        <f aca="false">IF(AND(Spelers!$A5&lt;&gt;"",Spelers!I5="x"),Spelers!$A5&amp;", ","")</f>
        <v/>
      </c>
      <c r="D5" s="0" t="str">
        <f aca="false">IF(AND(Spelers!$A5&lt;&gt;"",Spelers!J5="x"),Spelers!$A5&amp;", ","")</f>
        <v>Anna de Vries, </v>
      </c>
      <c r="E5" s="0" t="str">
        <f aca="false">IF(AND(Spelers!$A5&lt;&gt;"",Spelers!K5="x"),Spelers!$A5&amp;", ","")</f>
        <v>Anna de Vries, </v>
      </c>
      <c r="F5" s="0" t="str">
        <f aca="false">IF(AND(Spelers!$A5&lt;&gt;"",Spelers!L5="x"),Spelers!$A5&amp;", ","")</f>
        <v/>
      </c>
      <c r="G5" s="0" t="str">
        <f aca="false">IF(AND(Spelers!$A5&lt;&gt;"",Spelers!M5="x"),Spelers!$A5&amp;", ","")</f>
        <v/>
      </c>
      <c r="H5" s="0" t="str">
        <f aca="false">IF(AND(Spelers!$A5&lt;&gt;"",Spelers!N5="x"),Spelers!$A5&amp;", ","")</f>
        <v/>
      </c>
      <c r="I5" s="0" t="str">
        <f aca="false">IF(AND(Spelers!$A5&lt;&gt;"",Spelers!O5="x"),Spelers!$A5&amp;", ","")</f>
        <v/>
      </c>
      <c r="J5" s="0" t="str">
        <f aca="false">IF(AND(Spelers!$A5&lt;&gt;"",Spelers!P5="x"),Spelers!$A5&amp;", ","")</f>
        <v/>
      </c>
      <c r="K5" s="0" t="str">
        <f aca="false">IF(AND(AND(Spelers!$A5&lt;&gt;"",Spelers!G5="x"),Spelers!S5="Nog niet ingedeeld"),Spelers!$A5&amp;", ","")</f>
        <v/>
      </c>
      <c r="L5" s="0" t="str">
        <f aca="false">IF(AND(AND(Spelers!$A5&lt;&gt;"",Spelers!H5="x"),Spelers!S5="Nog niet ingedeeld"),Spelers!$A5&amp;", ","")</f>
        <v/>
      </c>
      <c r="M5" s="0" t="str">
        <f aca="false">IF(AND(AND(Spelers!$A5&lt;&gt;"",Spelers!I5="x"),Spelers!S5="Nog niet ingedeeld"),Spelers!$A5&amp;", ","")</f>
        <v/>
      </c>
      <c r="N5" s="0" t="str">
        <f aca="false">IF(AND(AND(Spelers!$A5&lt;&gt;"",Spelers!J5="x"),Spelers!S5="Nog niet ingedeeld"),Spelers!$A5&amp;", ","")</f>
        <v/>
      </c>
      <c r="O5" s="0" t="str">
        <f aca="false">IF(AND(AND(Spelers!$A5&lt;&gt;"",Spelers!K5="x"),Spelers!S5="Nog niet ingedeeld"),Spelers!$A5&amp;", ","")</f>
        <v/>
      </c>
      <c r="P5" s="0" t="str">
        <f aca="false">IF(AND(AND(Spelers!$A5&lt;&gt;"",Spelers!L5="x"),Spelers!S5="Nog niet ingedeeld"),Spelers!$A5&amp;", ","")</f>
        <v/>
      </c>
      <c r="Q5" s="0" t="str">
        <f aca="false">IF(AND(AND(Spelers!$A5&lt;&gt;"",Spelers!M5="x"),Spelers!S5="Nog niet ingedeeld"),Spelers!$A5&amp;", ","")</f>
        <v/>
      </c>
      <c r="R5" s="0" t="str">
        <f aca="false">IF(AND(AND(Spelers!$A5&lt;&gt;"",Spelers!N5="x"),Spelers!S5="Nog niet ingedeeld"),Spelers!$A5&amp;", ","")</f>
        <v/>
      </c>
      <c r="S5" s="0" t="str">
        <f aca="false">IF(AND(AND(Spelers!$A5&lt;&gt;"",Spelers!O5="x"),Spelers!S5="Nog niet ingedeeld"),Spelers!$A5&amp;", ","")</f>
        <v/>
      </c>
      <c r="T5" s="0" t="str">
        <f aca="false">IF(AND(AND(Spelers!$A5&lt;&gt;"",Spelers!P5="x"),Spelers!S5="Nog niet ingedeeld"),Spelers!$A5&amp;", ","")</f>
        <v/>
      </c>
    </row>
    <row r="6" customFormat="false" ht="15" hidden="false" customHeight="false" outlineLevel="0" collapsed="false">
      <c r="A6" s="0" t="str">
        <f aca="false">A5&amp;IF(AND(Spelers!$A6&lt;&gt;"",Spelers!G6="x"),Spelers!$A6&amp;", ","")</f>
        <v>Anna de Vries, Bram Jansen, </v>
      </c>
      <c r="B6" s="0" t="str">
        <f aca="false">B5&amp;IF(AND(Spelers!$A6&lt;&gt;"",Spelers!H6="x"),Spelers!$A6&amp;", ","")</f>
        <v>Anna de Vries, Bram Jansen, </v>
      </c>
      <c r="C6" s="0" t="str">
        <f aca="false">C5&amp;IF(AND(Spelers!$A6&lt;&gt;"",Spelers!I6="x"),Spelers!$A6&amp;", ","")</f>
        <v/>
      </c>
      <c r="D6" s="0" t="str">
        <f aca="false">D5&amp;IF(AND(Spelers!$A6&lt;&gt;"",Spelers!J6="x"),Spelers!$A6&amp;", ","")</f>
        <v>Anna de Vries, </v>
      </c>
      <c r="E6" s="0" t="str">
        <f aca="false">E5&amp;IF(AND(Spelers!$A6&lt;&gt;"",Spelers!K6="x"),Spelers!$A6&amp;", ","")</f>
        <v>Anna de Vries, Bram Jansen, </v>
      </c>
      <c r="F6" s="0" t="str">
        <f aca="false">F5&amp;IF(AND(Spelers!$A6&lt;&gt;"",Spelers!L6="x"),Spelers!$A6&amp;", ","")</f>
        <v/>
      </c>
      <c r="G6" s="0" t="str">
        <f aca="false">G5&amp;IF(AND(Spelers!$A6&lt;&gt;"",Spelers!M6="x"),Spelers!$A6&amp;", ","")</f>
        <v/>
      </c>
      <c r="H6" s="0" t="str">
        <f aca="false">H5&amp;IF(AND(Spelers!$A6&lt;&gt;"",Spelers!N6="x"),Spelers!$A6&amp;", ","")</f>
        <v/>
      </c>
      <c r="I6" s="0" t="str">
        <f aca="false">I5&amp;IF(AND(Spelers!$A6&lt;&gt;"",Spelers!O6="x"),Spelers!$A6&amp;", ","")</f>
        <v/>
      </c>
      <c r="J6" s="0" t="str">
        <f aca="false">J5&amp;IF(AND(Spelers!$A6&lt;&gt;"",Spelers!P6="x"),Spelers!$A6&amp;", ","")</f>
        <v>Bram Jansen, </v>
      </c>
      <c r="K6" s="0" t="str">
        <f aca="false">K5&amp;IF(AND(AND(Spelers!$A6&lt;&gt;"",Spelers!G6="x"),Spelers!S6="Nog niet ingedeeld"),Spelers!$A6&amp;", ","")</f>
        <v/>
      </c>
      <c r="L6" s="0" t="str">
        <f aca="false">L5&amp;IF(AND(AND(Spelers!$A6&lt;&gt;"",Spelers!H6="x"),Spelers!S6="Nog niet ingedeeld"),Spelers!$A6&amp;", ","")</f>
        <v/>
      </c>
      <c r="M6" s="0" t="str">
        <f aca="false">M5&amp;IF(AND(AND(Spelers!$A6&lt;&gt;"",Spelers!I6="x"),Spelers!S6="Nog niet ingedeeld"),Spelers!$A6&amp;", ","")</f>
        <v/>
      </c>
      <c r="N6" s="0" t="str">
        <f aca="false">N5&amp;IF(AND(AND(Spelers!$A6&lt;&gt;"",Spelers!J6="x"),Spelers!S6="Nog niet ingedeeld"),Spelers!$A6&amp;", ","")</f>
        <v/>
      </c>
      <c r="O6" s="0" t="str">
        <f aca="false">O5&amp;IF(AND(AND(Spelers!$A6&lt;&gt;"",Spelers!K6="x"),Spelers!S6="Nog niet ingedeeld"),Spelers!$A6&amp;", ","")</f>
        <v/>
      </c>
      <c r="P6" s="0" t="str">
        <f aca="false">P5&amp;IF(AND(AND(Spelers!$A6&lt;&gt;"",Spelers!L6="x"),Spelers!S6="Nog niet ingedeeld"),Spelers!$A6&amp;", ","")</f>
        <v/>
      </c>
      <c r="Q6" s="0" t="str">
        <f aca="false">Q5&amp;IF(AND(AND(Spelers!$A6&lt;&gt;"",Spelers!M6="x"),Spelers!S6="Nog niet ingedeeld"),Spelers!$A6&amp;", ","")</f>
        <v/>
      </c>
      <c r="R6" s="0" t="str">
        <f aca="false">R5&amp;IF(AND(AND(Spelers!$A6&lt;&gt;"",Spelers!N6="x"),Spelers!S6="Nog niet ingedeeld"),Spelers!$A6&amp;", ","")</f>
        <v/>
      </c>
      <c r="S6" s="0" t="str">
        <f aca="false">S5&amp;IF(AND(AND(Spelers!$A6&lt;&gt;"",Spelers!O6="x"),Spelers!S6="Nog niet ingedeeld"),Spelers!$A6&amp;", ","")</f>
        <v/>
      </c>
      <c r="T6" s="0" t="str">
        <f aca="false">T5&amp;IF(AND(AND(Spelers!$A6&lt;&gt;"",Spelers!P6="x"),Spelers!S6="Nog niet ingedeeld"),Spelers!$A6&amp;", ","")</f>
        <v/>
      </c>
    </row>
    <row r="7" customFormat="false" ht="15" hidden="false" customHeight="false" outlineLevel="0" collapsed="false">
      <c r="A7" s="0" t="str">
        <f aca="false">A6&amp;IF(AND(Spelers!$A7&lt;&gt;"",Spelers!G7="x"),Spelers!$A7&amp;", ","")</f>
        <v>Anna de Vries, Bram Jansen, Carla Bakker, </v>
      </c>
      <c r="B7" s="0" t="str">
        <f aca="false">B6&amp;IF(AND(Spelers!$A7&lt;&gt;"",Spelers!H7="x"),Spelers!$A7&amp;", ","")</f>
        <v>Anna de Vries, Bram Jansen, Carla Bakker, </v>
      </c>
      <c r="C7" s="0" t="str">
        <f aca="false">C6&amp;IF(AND(Spelers!$A7&lt;&gt;"",Spelers!I7="x"),Spelers!$A7&amp;", ","")</f>
        <v/>
      </c>
      <c r="D7" s="0" t="str">
        <f aca="false">D6&amp;IF(AND(Spelers!$A7&lt;&gt;"",Spelers!J7="x"),Spelers!$A7&amp;", ","")</f>
        <v>Anna de Vries, </v>
      </c>
      <c r="E7" s="0" t="str">
        <f aca="false">E6&amp;IF(AND(Spelers!$A7&lt;&gt;"",Spelers!K7="x"),Spelers!$A7&amp;", ","")</f>
        <v>Anna de Vries, Bram Jansen, </v>
      </c>
      <c r="F7" s="0" t="str">
        <f aca="false">F6&amp;IF(AND(Spelers!$A7&lt;&gt;"",Spelers!L7="x"),Spelers!$A7&amp;", ","")</f>
        <v/>
      </c>
      <c r="G7" s="0" t="str">
        <f aca="false">G6&amp;IF(AND(Spelers!$A7&lt;&gt;"",Spelers!M7="x"),Spelers!$A7&amp;", ","")</f>
        <v/>
      </c>
      <c r="H7" s="0" t="str">
        <f aca="false">H6&amp;IF(AND(Spelers!$A7&lt;&gt;"",Spelers!N7="x"),Spelers!$A7&amp;", ","")</f>
        <v/>
      </c>
      <c r="I7" s="0" t="str">
        <f aca="false">I6&amp;IF(AND(Spelers!$A7&lt;&gt;"",Spelers!O7="x"),Spelers!$A7&amp;", ","")</f>
        <v/>
      </c>
      <c r="J7" s="0" t="str">
        <f aca="false">J6&amp;IF(AND(Spelers!$A7&lt;&gt;"",Spelers!P7="x"),Spelers!$A7&amp;", ","")</f>
        <v>Bram Jansen, </v>
      </c>
      <c r="K7" s="0" t="str">
        <f aca="false">K6&amp;IF(AND(AND(Spelers!$A7&lt;&gt;"",Spelers!G7="x"),Spelers!S7="Nog niet ingedeeld"),Spelers!$A7&amp;", ","")</f>
        <v/>
      </c>
      <c r="L7" s="0" t="str">
        <f aca="false">L6&amp;IF(AND(AND(Spelers!$A7&lt;&gt;"",Spelers!H7="x"),Spelers!S7="Nog niet ingedeeld"),Spelers!$A7&amp;", ","")</f>
        <v/>
      </c>
      <c r="M7" s="0" t="str">
        <f aca="false">M6&amp;IF(AND(AND(Spelers!$A7&lt;&gt;"",Spelers!I7="x"),Spelers!S7="Nog niet ingedeeld"),Spelers!$A7&amp;", ","")</f>
        <v/>
      </c>
      <c r="N7" s="0" t="str">
        <f aca="false">N6&amp;IF(AND(AND(Spelers!$A7&lt;&gt;"",Spelers!J7="x"),Spelers!S7="Nog niet ingedeeld"),Spelers!$A7&amp;", ","")</f>
        <v/>
      </c>
      <c r="O7" s="0" t="str">
        <f aca="false">O6&amp;IF(AND(AND(Spelers!$A7&lt;&gt;"",Spelers!K7="x"),Spelers!S7="Nog niet ingedeeld"),Spelers!$A7&amp;", ","")</f>
        <v/>
      </c>
      <c r="P7" s="0" t="str">
        <f aca="false">P6&amp;IF(AND(AND(Spelers!$A7&lt;&gt;"",Spelers!L7="x"),Spelers!S7="Nog niet ingedeeld"),Spelers!$A7&amp;", ","")</f>
        <v/>
      </c>
      <c r="Q7" s="0" t="str">
        <f aca="false">Q6&amp;IF(AND(AND(Spelers!$A7&lt;&gt;"",Spelers!M7="x"),Spelers!S7="Nog niet ingedeeld"),Spelers!$A7&amp;", ","")</f>
        <v/>
      </c>
      <c r="R7" s="0" t="str">
        <f aca="false">R6&amp;IF(AND(AND(Spelers!$A7&lt;&gt;"",Spelers!N7="x"),Spelers!S7="Nog niet ingedeeld"),Spelers!$A7&amp;", ","")</f>
        <v/>
      </c>
      <c r="S7" s="0" t="str">
        <f aca="false">S6&amp;IF(AND(AND(Spelers!$A7&lt;&gt;"",Spelers!O7="x"),Spelers!S7="Nog niet ingedeeld"),Spelers!$A7&amp;", ","")</f>
        <v/>
      </c>
      <c r="T7" s="0" t="str">
        <f aca="false">T6&amp;IF(AND(AND(Spelers!$A7&lt;&gt;"",Spelers!P7="x"),Spelers!S7="Nog niet ingedeeld"),Spelers!$A7&amp;", ","")</f>
        <v/>
      </c>
    </row>
    <row r="8" customFormat="false" ht="15" hidden="false" customHeight="false" outlineLevel="0" collapsed="false">
      <c r="A8" s="0" t="str">
        <f aca="false">A7&amp;IF(AND(Spelers!$A8&lt;&gt;"",Spelers!G8="x"),Spelers!$A8&amp;", ","")</f>
        <v>Anna de Vries, Bram Jansen, Carla Bakker, </v>
      </c>
      <c r="B8" s="0" t="str">
        <f aca="false">B7&amp;IF(AND(Spelers!$A8&lt;&gt;"",Spelers!H8="x"),Spelers!$A8&amp;", ","")</f>
        <v>Anna de Vries, Bram Jansen, Carla Bakker, Daan Visser, </v>
      </c>
      <c r="C8" s="0" t="str">
        <f aca="false">C7&amp;IF(AND(Spelers!$A8&lt;&gt;"",Spelers!I8="x"),Spelers!$A8&amp;", ","")</f>
        <v/>
      </c>
      <c r="D8" s="0" t="str">
        <f aca="false">D7&amp;IF(AND(Spelers!$A8&lt;&gt;"",Spelers!J8="x"),Spelers!$A8&amp;", ","")</f>
        <v>Anna de Vries, </v>
      </c>
      <c r="E8" s="0" t="str">
        <f aca="false">E7&amp;IF(AND(Spelers!$A8&lt;&gt;"",Spelers!K8="x"),Spelers!$A8&amp;", ","")</f>
        <v>Anna de Vries, Bram Jansen, Daan Visser, </v>
      </c>
      <c r="F8" s="0" t="str">
        <f aca="false">F7&amp;IF(AND(Spelers!$A8&lt;&gt;"",Spelers!L8="x"),Spelers!$A8&amp;", ","")</f>
        <v/>
      </c>
      <c r="G8" s="0" t="str">
        <f aca="false">G7&amp;IF(AND(Spelers!$A8&lt;&gt;"",Spelers!M8="x"),Spelers!$A8&amp;", ","")</f>
        <v/>
      </c>
      <c r="H8" s="0" t="str">
        <f aca="false">H7&amp;IF(AND(Spelers!$A8&lt;&gt;"",Spelers!N8="x"),Spelers!$A8&amp;", ","")</f>
        <v/>
      </c>
      <c r="I8" s="0" t="str">
        <f aca="false">I7&amp;IF(AND(Spelers!$A8&lt;&gt;"",Spelers!O8="x"),Spelers!$A8&amp;", ","")</f>
        <v/>
      </c>
      <c r="J8" s="0" t="str">
        <f aca="false">J7&amp;IF(AND(Spelers!$A8&lt;&gt;"",Spelers!P8="x"),Spelers!$A8&amp;", ","")</f>
        <v>Bram Jansen, </v>
      </c>
      <c r="K8" s="0" t="str">
        <f aca="false">K7&amp;IF(AND(AND(Spelers!$A8&lt;&gt;"",Spelers!G8="x"),Spelers!S8="Nog niet ingedeeld"),Spelers!$A8&amp;", ","")</f>
        <v/>
      </c>
      <c r="L8" s="0" t="str">
        <f aca="false">L7&amp;IF(AND(AND(Spelers!$A8&lt;&gt;"",Spelers!H8="x"),Spelers!S8="Nog niet ingedeeld"),Spelers!$A8&amp;", ","")</f>
        <v>Daan Visser, </v>
      </c>
      <c r="M8" s="0" t="str">
        <f aca="false">M7&amp;IF(AND(AND(Spelers!$A8&lt;&gt;"",Spelers!I8="x"),Spelers!S8="Nog niet ingedeeld"),Spelers!$A8&amp;", ","")</f>
        <v/>
      </c>
      <c r="N8" s="0" t="str">
        <f aca="false">N7&amp;IF(AND(AND(Spelers!$A8&lt;&gt;"",Spelers!J8="x"),Spelers!S8="Nog niet ingedeeld"),Spelers!$A8&amp;", ","")</f>
        <v/>
      </c>
      <c r="O8" s="0" t="str">
        <f aca="false">O7&amp;IF(AND(AND(Spelers!$A8&lt;&gt;"",Spelers!K8="x"),Spelers!S8="Nog niet ingedeeld"),Spelers!$A8&amp;", ","")</f>
        <v>Daan Visser, </v>
      </c>
      <c r="P8" s="0" t="str">
        <f aca="false">P7&amp;IF(AND(AND(Spelers!$A8&lt;&gt;"",Spelers!L8="x"),Spelers!S8="Nog niet ingedeeld"),Spelers!$A8&amp;", ","")</f>
        <v/>
      </c>
      <c r="Q8" s="0" t="str">
        <f aca="false">Q7&amp;IF(AND(AND(Spelers!$A8&lt;&gt;"",Spelers!M8="x"),Spelers!S8="Nog niet ingedeeld"),Spelers!$A8&amp;", ","")</f>
        <v/>
      </c>
      <c r="R8" s="0" t="str">
        <f aca="false">R7&amp;IF(AND(AND(Spelers!$A8&lt;&gt;"",Spelers!N8="x"),Spelers!S8="Nog niet ingedeeld"),Spelers!$A8&amp;", ","")</f>
        <v/>
      </c>
      <c r="S8" s="0" t="str">
        <f aca="false">S7&amp;IF(AND(AND(Spelers!$A8&lt;&gt;"",Spelers!O8="x"),Spelers!S8="Nog niet ingedeeld"),Spelers!$A8&amp;", ","")</f>
        <v/>
      </c>
      <c r="T8" s="0" t="str">
        <f aca="false">T7&amp;IF(AND(AND(Spelers!$A8&lt;&gt;"",Spelers!P8="x"),Spelers!S8="Nog niet ingedeeld"),Spelers!$A8&amp;", ","")</f>
        <v/>
      </c>
    </row>
    <row r="9" customFormat="false" ht="15" hidden="false" customHeight="false" outlineLevel="0" collapsed="false">
      <c r="A9" s="0" t="str">
        <f aca="false">A8&amp;IF(AND(Spelers!$A9&lt;&gt;"",Spelers!G9="x"),Spelers!$A9&amp;", ","")</f>
        <v>Anna de Vries, Bram Jansen, Carla Bakker, Eva Smit, </v>
      </c>
      <c r="B9" s="0" t="str">
        <f aca="false">B8&amp;IF(AND(Spelers!$A9&lt;&gt;"",Spelers!H9="x"),Spelers!$A9&amp;", ","")</f>
        <v>Anna de Vries, Bram Jansen, Carla Bakker, Daan Visser, Eva Smit, </v>
      </c>
      <c r="C9" s="0" t="str">
        <f aca="false">C8&amp;IF(AND(Spelers!$A9&lt;&gt;"",Spelers!I9="x"),Spelers!$A9&amp;", ","")</f>
        <v>Eva Smit, </v>
      </c>
      <c r="D9" s="0" t="str">
        <f aca="false">D8&amp;IF(AND(Spelers!$A9&lt;&gt;"",Spelers!J9="x"),Spelers!$A9&amp;", ","")</f>
        <v>Anna de Vries, Eva Smit, </v>
      </c>
      <c r="E9" s="0" t="str">
        <f aca="false">E8&amp;IF(AND(Spelers!$A9&lt;&gt;"",Spelers!K9="x"),Spelers!$A9&amp;", ","")</f>
        <v>Anna de Vries, Bram Jansen, Daan Visser, </v>
      </c>
      <c r="F9" s="0" t="str">
        <f aca="false">F8&amp;IF(AND(Spelers!$A9&lt;&gt;"",Spelers!L9="x"),Spelers!$A9&amp;", ","")</f>
        <v/>
      </c>
      <c r="G9" s="0" t="str">
        <f aca="false">G8&amp;IF(AND(Spelers!$A9&lt;&gt;"",Spelers!M9="x"),Spelers!$A9&amp;", ","")</f>
        <v/>
      </c>
      <c r="H9" s="0" t="str">
        <f aca="false">H8&amp;IF(AND(Spelers!$A9&lt;&gt;"",Spelers!N9="x"),Spelers!$A9&amp;", ","")</f>
        <v>Eva Smit, </v>
      </c>
      <c r="I9" s="0" t="str">
        <f aca="false">I8&amp;IF(AND(Spelers!$A9&lt;&gt;"",Spelers!O9="x"),Spelers!$A9&amp;", ","")</f>
        <v/>
      </c>
      <c r="J9" s="0" t="str">
        <f aca="false">J8&amp;IF(AND(Spelers!$A9&lt;&gt;"",Spelers!P9="x"),Spelers!$A9&amp;", ","")</f>
        <v>Bram Jansen, </v>
      </c>
      <c r="K9" s="0" t="str">
        <f aca="false">K8&amp;IF(AND(AND(Spelers!$A9&lt;&gt;"",Spelers!G9="x"),Spelers!S9="Nog niet ingedeeld"),Spelers!$A9&amp;", ","")</f>
        <v/>
      </c>
      <c r="L9" s="0" t="str">
        <f aca="false">L8&amp;IF(AND(AND(Spelers!$A9&lt;&gt;"",Spelers!H9="x"),Spelers!S9="Nog niet ingedeeld"),Spelers!$A9&amp;", ","")</f>
        <v>Daan Visser, </v>
      </c>
      <c r="M9" s="0" t="str">
        <f aca="false">M8&amp;IF(AND(AND(Spelers!$A9&lt;&gt;"",Spelers!I9="x"),Spelers!S9="Nog niet ingedeeld"),Spelers!$A9&amp;", ","")</f>
        <v/>
      </c>
      <c r="N9" s="0" t="str">
        <f aca="false">N8&amp;IF(AND(AND(Spelers!$A9&lt;&gt;"",Spelers!J9="x"),Spelers!S9="Nog niet ingedeeld"),Spelers!$A9&amp;", ","")</f>
        <v/>
      </c>
      <c r="O9" s="0" t="str">
        <f aca="false">O8&amp;IF(AND(AND(Spelers!$A9&lt;&gt;"",Spelers!K9="x"),Spelers!S9="Nog niet ingedeeld"),Spelers!$A9&amp;", ","")</f>
        <v>Daan Visser, </v>
      </c>
      <c r="P9" s="0" t="str">
        <f aca="false">P8&amp;IF(AND(AND(Spelers!$A9&lt;&gt;"",Spelers!L9="x"),Spelers!S9="Nog niet ingedeeld"),Spelers!$A9&amp;", ","")</f>
        <v/>
      </c>
      <c r="Q9" s="0" t="str">
        <f aca="false">Q8&amp;IF(AND(AND(Spelers!$A9&lt;&gt;"",Spelers!M9="x"),Spelers!S9="Nog niet ingedeeld"),Spelers!$A9&amp;", ","")</f>
        <v/>
      </c>
      <c r="R9" s="0" t="str">
        <f aca="false">R8&amp;IF(AND(AND(Spelers!$A9&lt;&gt;"",Spelers!N9="x"),Spelers!S9="Nog niet ingedeeld"),Spelers!$A9&amp;", ","")</f>
        <v/>
      </c>
      <c r="S9" s="0" t="str">
        <f aca="false">S8&amp;IF(AND(AND(Spelers!$A9&lt;&gt;"",Spelers!O9="x"),Spelers!S9="Nog niet ingedeeld"),Spelers!$A9&amp;", ","")</f>
        <v/>
      </c>
      <c r="T9" s="0" t="str">
        <f aca="false">T8&amp;IF(AND(AND(Spelers!$A9&lt;&gt;"",Spelers!P9="x"),Spelers!S9="Nog niet ingedeeld"),Spelers!$A9&amp;", ","")</f>
        <v/>
      </c>
    </row>
    <row r="10" customFormat="false" ht="15" hidden="false" customHeight="false" outlineLevel="0" collapsed="false">
      <c r="A10" s="0" t="str">
        <f aca="false">A9&amp;IF(AND(Spelers!$A10&lt;&gt;"",Spelers!G10="x"),Spelers!$A10&amp;", ","")</f>
        <v>Anna de Vries, Bram Jansen, Carla Bakker, Eva Smit, Floor Meijer, </v>
      </c>
      <c r="B10" s="0" t="str">
        <f aca="false">B9&amp;IF(AND(Spelers!$A10&lt;&gt;"",Spelers!H10="x"),Spelers!$A10&amp;", ","")</f>
        <v>Anna de Vries, Bram Jansen, Carla Bakker, Daan Visser, Eva Smit, Floor Meijer, </v>
      </c>
      <c r="C10" s="0" t="str">
        <f aca="false">C9&amp;IF(AND(Spelers!$A10&lt;&gt;"",Spelers!I10="x"),Spelers!$A10&amp;", ","")</f>
        <v>Eva Smit, Floor Meijer, </v>
      </c>
      <c r="D10" s="0" t="str">
        <f aca="false">D9&amp;IF(AND(Spelers!$A10&lt;&gt;"",Spelers!J10="x"),Spelers!$A10&amp;", ","")</f>
        <v>Anna de Vries, Eva Smit, Floor Meijer, </v>
      </c>
      <c r="E10" s="0" t="str">
        <f aca="false">E9&amp;IF(AND(Spelers!$A10&lt;&gt;"",Spelers!K10="x"),Spelers!$A10&amp;", ","")</f>
        <v>Anna de Vries, Bram Jansen, Daan Visser, Floor Meijer, </v>
      </c>
      <c r="F10" s="0" t="str">
        <f aca="false">F9&amp;IF(AND(Spelers!$A10&lt;&gt;"",Spelers!L10="x"),Spelers!$A10&amp;", ","")</f>
        <v/>
      </c>
      <c r="G10" s="0" t="str">
        <f aca="false">G9&amp;IF(AND(Spelers!$A10&lt;&gt;"",Spelers!M10="x"),Spelers!$A10&amp;", ","")</f>
        <v/>
      </c>
      <c r="H10" s="0" t="str">
        <f aca="false">H9&amp;IF(AND(Spelers!$A10&lt;&gt;"",Spelers!N10="x"),Spelers!$A10&amp;", ","")</f>
        <v>Eva Smit, </v>
      </c>
      <c r="I10" s="0" t="str">
        <f aca="false">I9&amp;IF(AND(Spelers!$A10&lt;&gt;"",Spelers!O10="x"),Spelers!$A10&amp;", ","")</f>
        <v>Floor Meijer, </v>
      </c>
      <c r="J10" s="0" t="str">
        <f aca="false">J9&amp;IF(AND(Spelers!$A10&lt;&gt;"",Spelers!P10="x"),Spelers!$A10&amp;", ","")</f>
        <v>Bram Jansen, </v>
      </c>
      <c r="K10" s="0" t="str">
        <f aca="false">K9&amp;IF(AND(AND(Spelers!$A10&lt;&gt;"",Spelers!G10="x"),Spelers!S10="Nog niet ingedeeld"),Spelers!$A10&amp;", ","")</f>
        <v/>
      </c>
      <c r="L10" s="0" t="str">
        <f aca="false">L9&amp;IF(AND(AND(Spelers!$A10&lt;&gt;"",Spelers!H10="x"),Spelers!S10="Nog niet ingedeeld"),Spelers!$A10&amp;", ","")</f>
        <v>Daan Visser, </v>
      </c>
      <c r="M10" s="0" t="str">
        <f aca="false">M9&amp;IF(AND(AND(Spelers!$A10&lt;&gt;"",Spelers!I10="x"),Spelers!S10="Nog niet ingedeeld"),Spelers!$A10&amp;", ","")</f>
        <v/>
      </c>
      <c r="N10" s="0" t="str">
        <f aca="false">N9&amp;IF(AND(AND(Spelers!$A10&lt;&gt;"",Spelers!J10="x"),Spelers!S10="Nog niet ingedeeld"),Spelers!$A10&amp;", ","")</f>
        <v/>
      </c>
      <c r="O10" s="0" t="str">
        <f aca="false">O9&amp;IF(AND(AND(Spelers!$A10&lt;&gt;"",Spelers!K10="x"),Spelers!S10="Nog niet ingedeeld"),Spelers!$A10&amp;", ","")</f>
        <v>Daan Visser, </v>
      </c>
      <c r="P10" s="0" t="str">
        <f aca="false">P9&amp;IF(AND(AND(Spelers!$A10&lt;&gt;"",Spelers!L10="x"),Spelers!S10="Nog niet ingedeeld"),Spelers!$A10&amp;", ","")</f>
        <v/>
      </c>
      <c r="Q10" s="0" t="str">
        <f aca="false">Q9&amp;IF(AND(AND(Spelers!$A10&lt;&gt;"",Spelers!M10="x"),Spelers!S10="Nog niet ingedeeld"),Spelers!$A10&amp;", ","")</f>
        <v/>
      </c>
      <c r="R10" s="0" t="str">
        <f aca="false">R9&amp;IF(AND(AND(Spelers!$A10&lt;&gt;"",Spelers!N10="x"),Spelers!S10="Nog niet ingedeeld"),Spelers!$A10&amp;", ","")</f>
        <v/>
      </c>
      <c r="S10" s="0" t="str">
        <f aca="false">S9&amp;IF(AND(AND(Spelers!$A10&lt;&gt;"",Spelers!O10="x"),Spelers!S10="Nog niet ingedeeld"),Spelers!$A10&amp;", ","")</f>
        <v/>
      </c>
      <c r="T10" s="0" t="str">
        <f aca="false">T9&amp;IF(AND(AND(Spelers!$A10&lt;&gt;"",Spelers!P10="x"),Spelers!S10="Nog niet ingedeeld"),Spelers!$A10&amp;", ","")</f>
        <v/>
      </c>
    </row>
    <row r="11" customFormat="false" ht="15" hidden="false" customHeight="false" outlineLevel="0" collapsed="false">
      <c r="A11" s="0" t="str">
        <f aca="false">A10&amp;IF(AND(Spelers!$A11&lt;&gt;"",Spelers!G11="x"),Spelers!$A11&amp;", ","")</f>
        <v>Anna de Vries, Bram Jansen, Carla Bakker, Eva Smit, Floor Meijer, Gijs de Boer, </v>
      </c>
      <c r="B11" s="0" t="str">
        <f aca="false">B10&amp;IF(AND(Spelers!$A11&lt;&gt;"",Spelers!H11="x"),Spelers!$A11&amp;", ","")</f>
        <v>Anna de Vries, Bram Jansen, Carla Bakker, Daan Visser, Eva Smit, Floor Meijer, </v>
      </c>
      <c r="C11" s="0" t="str">
        <f aca="false">C10&amp;IF(AND(Spelers!$A11&lt;&gt;"",Spelers!I11="x"),Spelers!$A11&amp;", ","")</f>
        <v>Eva Smit, Floor Meijer, Gijs de Boer, </v>
      </c>
      <c r="D11" s="0" t="str">
        <f aca="false">D10&amp;IF(AND(Spelers!$A11&lt;&gt;"",Spelers!J11="x"),Spelers!$A11&amp;", ","")</f>
        <v>Anna de Vries, Eva Smit, Floor Meijer, </v>
      </c>
      <c r="E11" s="0" t="str">
        <f aca="false">E10&amp;IF(AND(Spelers!$A11&lt;&gt;"",Spelers!K11="x"),Spelers!$A11&amp;", ","")</f>
        <v>Anna de Vries, Bram Jansen, Daan Visser, Floor Meijer, Gijs de Boer, </v>
      </c>
      <c r="F11" s="0" t="str">
        <f aca="false">F10&amp;IF(AND(Spelers!$A11&lt;&gt;"",Spelers!L11="x"),Spelers!$A11&amp;", ","")</f>
        <v/>
      </c>
      <c r="G11" s="0" t="str">
        <f aca="false">G10&amp;IF(AND(Spelers!$A11&lt;&gt;"",Spelers!M11="x"),Spelers!$A11&amp;", ","")</f>
        <v/>
      </c>
      <c r="H11" s="0" t="str">
        <f aca="false">H10&amp;IF(AND(Spelers!$A11&lt;&gt;"",Spelers!N11="x"),Spelers!$A11&amp;", ","")</f>
        <v>Eva Smit, </v>
      </c>
      <c r="I11" s="0" t="str">
        <f aca="false">I10&amp;IF(AND(Spelers!$A11&lt;&gt;"",Spelers!O11="x"),Spelers!$A11&amp;", ","")</f>
        <v>Floor Meijer, </v>
      </c>
      <c r="J11" s="0" t="str">
        <f aca="false">J10&amp;IF(AND(Spelers!$A11&lt;&gt;"",Spelers!P11="x"),Spelers!$A11&amp;", ","")</f>
        <v>Bram Jansen, </v>
      </c>
      <c r="K11" s="0" t="str">
        <f aca="false">K10&amp;IF(AND(AND(Spelers!$A11&lt;&gt;"",Spelers!G11="x"),Spelers!S11="Nog niet ingedeeld"),Spelers!$A11&amp;", ","")</f>
        <v/>
      </c>
      <c r="L11" s="0" t="str">
        <f aca="false">L10&amp;IF(AND(AND(Spelers!$A11&lt;&gt;"",Spelers!H11="x"),Spelers!S11="Nog niet ingedeeld"),Spelers!$A11&amp;", ","")</f>
        <v>Daan Visser, </v>
      </c>
      <c r="M11" s="0" t="str">
        <f aca="false">M10&amp;IF(AND(AND(Spelers!$A11&lt;&gt;"",Spelers!I11="x"),Spelers!S11="Nog niet ingedeeld"),Spelers!$A11&amp;", ","")</f>
        <v/>
      </c>
      <c r="N11" s="0" t="str">
        <f aca="false">N10&amp;IF(AND(AND(Spelers!$A11&lt;&gt;"",Spelers!J11="x"),Spelers!S11="Nog niet ingedeeld"),Spelers!$A11&amp;", ","")</f>
        <v/>
      </c>
      <c r="O11" s="0" t="str">
        <f aca="false">O10&amp;IF(AND(AND(Spelers!$A11&lt;&gt;"",Spelers!K11="x"),Spelers!S11="Nog niet ingedeeld"),Spelers!$A11&amp;", ","")</f>
        <v>Daan Visser, </v>
      </c>
      <c r="P11" s="0" t="str">
        <f aca="false">P10&amp;IF(AND(AND(Spelers!$A11&lt;&gt;"",Spelers!L11="x"),Spelers!S11="Nog niet ingedeeld"),Spelers!$A11&amp;", ","")</f>
        <v/>
      </c>
      <c r="Q11" s="0" t="str">
        <f aca="false">Q10&amp;IF(AND(AND(Spelers!$A11&lt;&gt;"",Spelers!M11="x"),Spelers!S11="Nog niet ingedeeld"),Spelers!$A11&amp;", ","")</f>
        <v/>
      </c>
      <c r="R11" s="0" t="str">
        <f aca="false">R10&amp;IF(AND(AND(Spelers!$A11&lt;&gt;"",Spelers!N11="x"),Spelers!S11="Nog niet ingedeeld"),Spelers!$A11&amp;", ","")</f>
        <v/>
      </c>
      <c r="S11" s="0" t="str">
        <f aca="false">S10&amp;IF(AND(AND(Spelers!$A11&lt;&gt;"",Spelers!O11="x"),Spelers!S11="Nog niet ingedeeld"),Spelers!$A11&amp;", ","")</f>
        <v/>
      </c>
      <c r="T11" s="0" t="str">
        <f aca="false">T10&amp;IF(AND(AND(Spelers!$A11&lt;&gt;"",Spelers!P11="x"),Spelers!S11="Nog niet ingedeeld"),Spelers!$A11&amp;", ","")</f>
        <v/>
      </c>
    </row>
    <row r="12" customFormat="false" ht="15" hidden="false" customHeight="false" outlineLevel="0" collapsed="false">
      <c r="A12" s="0" t="str">
        <f aca="false">A11&amp;IF(AND(Spelers!$A12&lt;&gt;"",Spelers!G12="x"),Spelers!$A12&amp;", ","")</f>
        <v>Anna de Vries, Bram Jansen, Carla Bakker, Eva Smit, Floor Meijer, Gijs de Boer, </v>
      </c>
      <c r="B12" s="0" t="str">
        <f aca="false">B11&amp;IF(AND(Spelers!$A12&lt;&gt;"",Spelers!H12="x"),Spelers!$A12&amp;", ","")</f>
        <v>Anna de Vries, Bram Jansen, Carla Bakker, Daan Visser, Eva Smit, Floor Meijer, </v>
      </c>
      <c r="C12" s="0" t="str">
        <f aca="false">C11&amp;IF(AND(Spelers!$A12&lt;&gt;"",Spelers!I12="x"),Spelers!$A12&amp;", ","")</f>
        <v>Eva Smit, Floor Meijer, Gijs de Boer, </v>
      </c>
      <c r="D12" s="0" t="str">
        <f aca="false">D11&amp;IF(AND(Spelers!$A12&lt;&gt;"",Spelers!J12="x"),Spelers!$A12&amp;", ","")</f>
        <v>Anna de Vries, Eva Smit, Floor Meijer, Hanna Mulder, </v>
      </c>
      <c r="E12" s="0" t="str">
        <f aca="false">E11&amp;IF(AND(Spelers!$A12&lt;&gt;"",Spelers!K12="x"),Spelers!$A12&amp;", ","")</f>
        <v>Anna de Vries, Bram Jansen, Daan Visser, Floor Meijer, Gijs de Boer, Hanna Mulder, </v>
      </c>
      <c r="F12" s="0" t="str">
        <f aca="false">F11&amp;IF(AND(Spelers!$A12&lt;&gt;"",Spelers!L12="x"),Spelers!$A12&amp;", ","")</f>
        <v/>
      </c>
      <c r="G12" s="0" t="str">
        <f aca="false">G11&amp;IF(AND(Spelers!$A12&lt;&gt;"",Spelers!M12="x"),Spelers!$A12&amp;", ","")</f>
        <v/>
      </c>
      <c r="H12" s="0" t="str">
        <f aca="false">H11&amp;IF(AND(Spelers!$A12&lt;&gt;"",Spelers!N12="x"),Spelers!$A12&amp;", ","")</f>
        <v>Eva Smit, Hanna Mulder, </v>
      </c>
      <c r="I12" s="0" t="str">
        <f aca="false">I11&amp;IF(AND(Spelers!$A12&lt;&gt;"",Spelers!O12="x"),Spelers!$A12&amp;", ","")</f>
        <v>Floor Meijer, </v>
      </c>
      <c r="J12" s="0" t="str">
        <f aca="false">J11&amp;IF(AND(Spelers!$A12&lt;&gt;"",Spelers!P12="x"),Spelers!$A12&amp;", ","")</f>
        <v>Bram Jansen, </v>
      </c>
      <c r="K12" s="0" t="str">
        <f aca="false">K11&amp;IF(AND(AND(Spelers!$A12&lt;&gt;"",Spelers!G12="x"),Spelers!S12="Nog niet ingedeeld"),Spelers!$A12&amp;", ","")</f>
        <v/>
      </c>
      <c r="L12" s="0" t="str">
        <f aca="false">L11&amp;IF(AND(AND(Spelers!$A12&lt;&gt;"",Spelers!H12="x"),Spelers!S12="Nog niet ingedeeld"),Spelers!$A12&amp;", ","")</f>
        <v>Daan Visser, </v>
      </c>
      <c r="M12" s="0" t="str">
        <f aca="false">M11&amp;IF(AND(AND(Spelers!$A12&lt;&gt;"",Spelers!I12="x"),Spelers!S12="Nog niet ingedeeld"),Spelers!$A12&amp;", ","")</f>
        <v/>
      </c>
      <c r="N12" s="0" t="str">
        <f aca="false">N11&amp;IF(AND(AND(Spelers!$A12&lt;&gt;"",Spelers!J12="x"),Spelers!S12="Nog niet ingedeeld"),Spelers!$A12&amp;", ","")</f>
        <v/>
      </c>
      <c r="O12" s="0" t="str">
        <f aca="false">O11&amp;IF(AND(AND(Spelers!$A12&lt;&gt;"",Spelers!K12="x"),Spelers!S12="Nog niet ingedeeld"),Spelers!$A12&amp;", ","")</f>
        <v>Daan Visser, </v>
      </c>
      <c r="P12" s="0" t="str">
        <f aca="false">P11&amp;IF(AND(AND(Spelers!$A12&lt;&gt;"",Spelers!L12="x"),Spelers!S12="Nog niet ingedeeld"),Spelers!$A12&amp;", ","")</f>
        <v/>
      </c>
      <c r="Q12" s="0" t="str">
        <f aca="false">Q11&amp;IF(AND(AND(Spelers!$A12&lt;&gt;"",Spelers!M12="x"),Spelers!S12="Nog niet ingedeeld"),Spelers!$A12&amp;", ","")</f>
        <v/>
      </c>
      <c r="R12" s="0" t="str">
        <f aca="false">R11&amp;IF(AND(AND(Spelers!$A12&lt;&gt;"",Spelers!N12="x"),Spelers!S12="Nog niet ingedeeld"),Spelers!$A12&amp;", ","")</f>
        <v/>
      </c>
      <c r="S12" s="0" t="str">
        <f aca="false">S11&amp;IF(AND(AND(Spelers!$A12&lt;&gt;"",Spelers!O12="x"),Spelers!S12="Nog niet ingedeeld"),Spelers!$A12&amp;", ","")</f>
        <v/>
      </c>
      <c r="T12" s="0" t="str">
        <f aca="false">T11&amp;IF(AND(AND(Spelers!$A12&lt;&gt;"",Spelers!P12="x"),Spelers!S12="Nog niet ingedeeld"),Spelers!$A12&amp;", ","")</f>
        <v/>
      </c>
    </row>
    <row r="13" customFormat="false" ht="15" hidden="false" customHeight="false" outlineLevel="0" collapsed="false">
      <c r="A13" s="0" t="str">
        <f aca="false">A12&amp;IF(AND(Spelers!$A13&lt;&gt;"",Spelers!G13="x"),Spelers!$A13&amp;", ","")</f>
        <v>Anna de Vries, Bram Jansen, Carla Bakker, Eva Smit, Floor Meijer, Gijs de Boer, Ivo de Groot, </v>
      </c>
      <c r="B13" s="0" t="str">
        <f aca="false">B12&amp;IF(AND(Spelers!$A13&lt;&gt;"",Spelers!H13="x"),Spelers!$A13&amp;", ","")</f>
        <v>Anna de Vries, Bram Jansen, Carla Bakker, Daan Visser, Eva Smit, Floor Meijer, Ivo de Groot, </v>
      </c>
      <c r="C13" s="0" t="str">
        <f aca="false">C12&amp;IF(AND(Spelers!$A13&lt;&gt;"",Spelers!I13="x"),Spelers!$A13&amp;", ","")</f>
        <v>Eva Smit, Floor Meijer, Gijs de Boer, Ivo de Groot, </v>
      </c>
      <c r="D13" s="0" t="str">
        <f aca="false">D12&amp;IF(AND(Spelers!$A13&lt;&gt;"",Spelers!J13="x"),Spelers!$A13&amp;", ","")</f>
        <v>Anna de Vries, Eva Smit, Floor Meijer, Hanna Mulder, </v>
      </c>
      <c r="E13" s="0" t="str">
        <f aca="false">E12&amp;IF(AND(Spelers!$A13&lt;&gt;"",Spelers!K13="x"),Spelers!$A13&amp;", ","")</f>
        <v>Anna de Vries, Bram Jansen, Daan Visser, Floor Meijer, Gijs de Boer, Hanna Mulder, </v>
      </c>
      <c r="F13" s="0" t="str">
        <f aca="false">F12&amp;IF(AND(Spelers!$A13&lt;&gt;"",Spelers!L13="x"),Spelers!$A13&amp;", ","")</f>
        <v/>
      </c>
      <c r="G13" s="0" t="str">
        <f aca="false">G12&amp;IF(AND(Spelers!$A13&lt;&gt;"",Spelers!M13="x"),Spelers!$A13&amp;", ","")</f>
        <v/>
      </c>
      <c r="H13" s="0" t="str">
        <f aca="false">H12&amp;IF(AND(Spelers!$A13&lt;&gt;"",Spelers!N13="x"),Spelers!$A13&amp;", ","")</f>
        <v>Eva Smit, Hanna Mulder, Ivo de Groot, </v>
      </c>
      <c r="I13" s="0" t="str">
        <f aca="false">I12&amp;IF(AND(Spelers!$A13&lt;&gt;"",Spelers!O13="x"),Spelers!$A13&amp;", ","")</f>
        <v>Floor Meijer, </v>
      </c>
      <c r="J13" s="0" t="str">
        <f aca="false">J12&amp;IF(AND(Spelers!$A13&lt;&gt;"",Spelers!P13="x"),Spelers!$A13&amp;", ","")</f>
        <v>Bram Jansen, </v>
      </c>
      <c r="K13" s="0" t="str">
        <f aca="false">K12&amp;IF(AND(AND(Spelers!$A13&lt;&gt;"",Spelers!G13="x"),Spelers!S13="Nog niet ingedeeld"),Spelers!$A13&amp;", ","")</f>
        <v/>
      </c>
      <c r="L13" s="0" t="str">
        <f aca="false">L12&amp;IF(AND(AND(Spelers!$A13&lt;&gt;"",Spelers!H13="x"),Spelers!S13="Nog niet ingedeeld"),Spelers!$A13&amp;", ","")</f>
        <v>Daan Visser, </v>
      </c>
      <c r="M13" s="0" t="str">
        <f aca="false">M12&amp;IF(AND(AND(Spelers!$A13&lt;&gt;"",Spelers!I13="x"),Spelers!S13="Nog niet ingedeeld"),Spelers!$A13&amp;", ","")</f>
        <v/>
      </c>
      <c r="N13" s="0" t="str">
        <f aca="false">N12&amp;IF(AND(AND(Spelers!$A13&lt;&gt;"",Spelers!J13="x"),Spelers!S13="Nog niet ingedeeld"),Spelers!$A13&amp;", ","")</f>
        <v/>
      </c>
      <c r="O13" s="0" t="str">
        <f aca="false">O12&amp;IF(AND(AND(Spelers!$A13&lt;&gt;"",Spelers!K13="x"),Spelers!S13="Nog niet ingedeeld"),Spelers!$A13&amp;", ","")</f>
        <v>Daan Visser, </v>
      </c>
      <c r="P13" s="0" t="str">
        <f aca="false">P12&amp;IF(AND(AND(Spelers!$A13&lt;&gt;"",Spelers!L13="x"),Spelers!S13="Nog niet ingedeeld"),Spelers!$A13&amp;", ","")</f>
        <v/>
      </c>
      <c r="Q13" s="0" t="str">
        <f aca="false">Q12&amp;IF(AND(AND(Spelers!$A13&lt;&gt;"",Spelers!M13="x"),Spelers!S13="Nog niet ingedeeld"),Spelers!$A13&amp;", ","")</f>
        <v/>
      </c>
      <c r="R13" s="0" t="str">
        <f aca="false">R12&amp;IF(AND(AND(Spelers!$A13&lt;&gt;"",Spelers!N13="x"),Spelers!S13="Nog niet ingedeeld"),Spelers!$A13&amp;", ","")</f>
        <v/>
      </c>
      <c r="S13" s="0" t="str">
        <f aca="false">S12&amp;IF(AND(AND(Spelers!$A13&lt;&gt;"",Spelers!O13="x"),Spelers!S13="Nog niet ingedeeld"),Spelers!$A13&amp;", ","")</f>
        <v/>
      </c>
      <c r="T13" s="0" t="str">
        <f aca="false">T12&amp;IF(AND(AND(Spelers!$A13&lt;&gt;"",Spelers!P13="x"),Spelers!S13="Nog niet ingedeeld"),Spelers!$A13&amp;", ","")</f>
        <v/>
      </c>
    </row>
    <row r="14" customFormat="false" ht="15" hidden="false" customHeight="false" outlineLevel="0" collapsed="false">
      <c r="A14" s="0" t="str">
        <f aca="false">A13&amp;IF(AND(Spelers!$A14&lt;&gt;"",Spelers!G14="x"),Spelers!$A14&amp;", ","")</f>
        <v>Anna de Vries, Bram Jansen, Carla Bakker, Eva Smit, Floor Meijer, Gijs de Boer, Ivo de Groot, </v>
      </c>
      <c r="B14" s="0" t="str">
        <f aca="false">B13&amp;IF(AND(Spelers!$A14&lt;&gt;"",Spelers!H14="x"),Spelers!$A14&amp;", ","")</f>
        <v>Anna de Vries, Bram Jansen, Carla Bakker, Daan Visser, Eva Smit, Floor Meijer, Ivo de Groot, </v>
      </c>
      <c r="C14" s="0" t="str">
        <f aca="false">C13&amp;IF(AND(Spelers!$A14&lt;&gt;"",Spelers!I14="x"),Spelers!$A14&amp;", ","")</f>
        <v>Eva Smit, Floor Meijer, Gijs de Boer, Ivo de Groot, Jasmijn Bos, </v>
      </c>
      <c r="D14" s="0" t="str">
        <f aca="false">D13&amp;IF(AND(Spelers!$A14&lt;&gt;"",Spelers!J14="x"),Spelers!$A14&amp;", ","")</f>
        <v>Anna de Vries, Eva Smit, Floor Meijer, Hanna Mulder, </v>
      </c>
      <c r="E14" s="0" t="str">
        <f aca="false">E13&amp;IF(AND(Spelers!$A14&lt;&gt;"",Spelers!K14="x"),Spelers!$A14&amp;", ","")</f>
        <v>Anna de Vries, Bram Jansen, Daan Visser, Floor Meijer, Gijs de Boer, Hanna Mulder, Jasmijn Bos, </v>
      </c>
      <c r="F14" s="0" t="str">
        <f aca="false">F13&amp;IF(AND(Spelers!$A14&lt;&gt;"",Spelers!L14="x"),Spelers!$A14&amp;", ","")</f>
        <v/>
      </c>
      <c r="G14" s="0" t="str">
        <f aca="false">G13&amp;IF(AND(Spelers!$A14&lt;&gt;"",Spelers!M14="x"),Spelers!$A14&amp;", ","")</f>
        <v/>
      </c>
      <c r="H14" s="0" t="str">
        <f aca="false">H13&amp;IF(AND(Spelers!$A14&lt;&gt;"",Spelers!N14="x"),Spelers!$A14&amp;", ","")</f>
        <v>Eva Smit, Hanna Mulder, Ivo de Groot, </v>
      </c>
      <c r="I14" s="0" t="str">
        <f aca="false">I13&amp;IF(AND(Spelers!$A14&lt;&gt;"",Spelers!O14="x"),Spelers!$A14&amp;", ","")</f>
        <v>Floor Meijer, </v>
      </c>
      <c r="J14" s="0" t="str">
        <f aca="false">J13&amp;IF(AND(Spelers!$A14&lt;&gt;"",Spelers!P14="x"),Spelers!$A14&amp;", ","")</f>
        <v>Bram Jansen, </v>
      </c>
      <c r="K14" s="0" t="str">
        <f aca="false">K13&amp;IF(AND(AND(Spelers!$A14&lt;&gt;"",Spelers!G14="x"),Spelers!S14="Nog niet ingedeeld"),Spelers!$A14&amp;", ","")</f>
        <v/>
      </c>
      <c r="L14" s="0" t="str">
        <f aca="false">L13&amp;IF(AND(AND(Spelers!$A14&lt;&gt;"",Spelers!H14="x"),Spelers!S14="Nog niet ingedeeld"),Spelers!$A14&amp;", ","")</f>
        <v>Daan Visser, </v>
      </c>
      <c r="M14" s="0" t="str">
        <f aca="false">M13&amp;IF(AND(AND(Spelers!$A14&lt;&gt;"",Spelers!I14="x"),Spelers!S14="Nog niet ingedeeld"),Spelers!$A14&amp;", ","")</f>
        <v>Jasmijn Bos, </v>
      </c>
      <c r="N14" s="0" t="str">
        <f aca="false">N13&amp;IF(AND(AND(Spelers!$A14&lt;&gt;"",Spelers!J14="x"),Spelers!S14="Nog niet ingedeeld"),Spelers!$A14&amp;", ","")</f>
        <v/>
      </c>
      <c r="O14" s="0" t="str">
        <f aca="false">O13&amp;IF(AND(AND(Spelers!$A14&lt;&gt;"",Spelers!K14="x"),Spelers!S14="Nog niet ingedeeld"),Spelers!$A14&amp;", ","")</f>
        <v>Daan Visser, Jasmijn Bos, </v>
      </c>
      <c r="P14" s="0" t="str">
        <f aca="false">P13&amp;IF(AND(AND(Spelers!$A14&lt;&gt;"",Spelers!L14="x"),Spelers!S14="Nog niet ingedeeld"),Spelers!$A14&amp;", ","")</f>
        <v/>
      </c>
      <c r="Q14" s="0" t="str">
        <f aca="false">Q13&amp;IF(AND(AND(Spelers!$A14&lt;&gt;"",Spelers!M14="x"),Spelers!S14="Nog niet ingedeeld"),Spelers!$A14&amp;", ","")</f>
        <v/>
      </c>
      <c r="R14" s="0" t="str">
        <f aca="false">R13&amp;IF(AND(AND(Spelers!$A14&lt;&gt;"",Spelers!N14="x"),Spelers!S14="Nog niet ingedeeld"),Spelers!$A14&amp;", ","")</f>
        <v/>
      </c>
      <c r="S14" s="0" t="str">
        <f aca="false">S13&amp;IF(AND(AND(Spelers!$A14&lt;&gt;"",Spelers!O14="x"),Spelers!S14="Nog niet ingedeeld"),Spelers!$A14&amp;", ","")</f>
        <v/>
      </c>
      <c r="T14" s="0" t="str">
        <f aca="false">T13&amp;IF(AND(AND(Spelers!$A14&lt;&gt;"",Spelers!P14="x"),Spelers!S14="Nog niet ingedeeld"),Spelers!$A14&amp;", ","")</f>
        <v/>
      </c>
    </row>
    <row r="15" customFormat="false" ht="15" hidden="false" customHeight="false" outlineLevel="0" collapsed="false">
      <c r="A15" s="0" t="str">
        <f aca="false">A14&amp;IF(AND(Spelers!$A15&lt;&gt;"",Spelers!G15="x"),Spelers!$A15&amp;", ","")</f>
        <v>Anna de Vries, Bram Jansen, Carla Bakker, Eva Smit, Floor Meijer, Gijs de Boer, Ivo de Groot, Koen Vos, </v>
      </c>
      <c r="B15" s="0" t="str">
        <f aca="false">B14&amp;IF(AND(Spelers!$A15&lt;&gt;"",Spelers!H15="x"),Spelers!$A15&amp;", ","")</f>
        <v>Anna de Vries, Bram Jansen, Carla Bakker, Daan Visser, Eva Smit, Floor Meijer, Ivo de Groot, </v>
      </c>
      <c r="C15" s="0" t="str">
        <f aca="false">C14&amp;IF(AND(Spelers!$A15&lt;&gt;"",Spelers!I15="x"),Spelers!$A15&amp;", ","")</f>
        <v>Eva Smit, Floor Meijer, Gijs de Boer, Ivo de Groot, Jasmijn Bos, Koen Vos, </v>
      </c>
      <c r="D15" s="0" t="str">
        <f aca="false">D14&amp;IF(AND(Spelers!$A15&lt;&gt;"",Spelers!J15="x"),Spelers!$A15&amp;", ","")</f>
        <v>Anna de Vries, Eva Smit, Floor Meijer, Hanna Mulder, Koen Vos, </v>
      </c>
      <c r="E15" s="0" t="str">
        <f aca="false">E14&amp;IF(AND(Spelers!$A15&lt;&gt;"",Spelers!K15="x"),Spelers!$A15&amp;", ","")</f>
        <v>Anna de Vries, Bram Jansen, Daan Visser, Floor Meijer, Gijs de Boer, Hanna Mulder, Jasmijn Bos, Koen Vos, </v>
      </c>
      <c r="F15" s="0" t="str">
        <f aca="false">F14&amp;IF(AND(Spelers!$A15&lt;&gt;"",Spelers!L15="x"),Spelers!$A15&amp;", ","")</f>
        <v/>
      </c>
      <c r="G15" s="0" t="str">
        <f aca="false">G14&amp;IF(AND(Spelers!$A15&lt;&gt;"",Spelers!M15="x"),Spelers!$A15&amp;", ","")</f>
        <v/>
      </c>
      <c r="H15" s="0" t="str">
        <f aca="false">H14&amp;IF(AND(Spelers!$A15&lt;&gt;"",Spelers!N15="x"),Spelers!$A15&amp;", ","")</f>
        <v>Eva Smit, Hanna Mulder, Ivo de Groot, Koen Vos, </v>
      </c>
      <c r="I15" s="0" t="str">
        <f aca="false">I14&amp;IF(AND(Spelers!$A15&lt;&gt;"",Spelers!O15="x"),Spelers!$A15&amp;", ","")</f>
        <v>Floor Meijer, </v>
      </c>
      <c r="J15" s="0" t="str">
        <f aca="false">J14&amp;IF(AND(Spelers!$A15&lt;&gt;"",Spelers!P15="x"),Spelers!$A15&amp;", ","")</f>
        <v>Bram Jansen, </v>
      </c>
      <c r="K15" s="0" t="str">
        <f aca="false">K14&amp;IF(AND(AND(Spelers!$A15&lt;&gt;"",Spelers!G15="x"),Spelers!S15="Nog niet ingedeeld"),Spelers!$A15&amp;", ","")</f>
        <v/>
      </c>
      <c r="L15" s="0" t="str">
        <f aca="false">L14&amp;IF(AND(AND(Spelers!$A15&lt;&gt;"",Spelers!H15="x"),Spelers!S15="Nog niet ingedeeld"),Spelers!$A15&amp;", ","")</f>
        <v>Daan Visser, </v>
      </c>
      <c r="M15" s="0" t="str">
        <f aca="false">M14&amp;IF(AND(AND(Spelers!$A15&lt;&gt;"",Spelers!I15="x"),Spelers!S15="Nog niet ingedeeld"),Spelers!$A15&amp;", ","")</f>
        <v>Jasmijn Bos, </v>
      </c>
      <c r="N15" s="0" t="str">
        <f aca="false">N14&amp;IF(AND(AND(Spelers!$A15&lt;&gt;"",Spelers!J15="x"),Spelers!S15="Nog niet ingedeeld"),Spelers!$A15&amp;", ","")</f>
        <v/>
      </c>
      <c r="O15" s="0" t="str">
        <f aca="false">O14&amp;IF(AND(AND(Spelers!$A15&lt;&gt;"",Spelers!K15="x"),Spelers!S15="Nog niet ingedeeld"),Spelers!$A15&amp;", ","")</f>
        <v>Daan Visser, Jasmijn Bos, </v>
      </c>
      <c r="P15" s="0" t="str">
        <f aca="false">P14&amp;IF(AND(AND(Spelers!$A15&lt;&gt;"",Spelers!L15="x"),Spelers!S15="Nog niet ingedeeld"),Spelers!$A15&amp;", ","")</f>
        <v/>
      </c>
      <c r="Q15" s="0" t="str">
        <f aca="false">Q14&amp;IF(AND(AND(Spelers!$A15&lt;&gt;"",Spelers!M15="x"),Spelers!S15="Nog niet ingedeeld"),Spelers!$A15&amp;", ","")</f>
        <v/>
      </c>
      <c r="R15" s="0" t="str">
        <f aca="false">R14&amp;IF(AND(AND(Spelers!$A15&lt;&gt;"",Spelers!N15="x"),Spelers!S15="Nog niet ingedeeld"),Spelers!$A15&amp;", ","")</f>
        <v/>
      </c>
      <c r="S15" s="0" t="str">
        <f aca="false">S14&amp;IF(AND(AND(Spelers!$A15&lt;&gt;"",Spelers!O15="x"),Spelers!S15="Nog niet ingedeeld"),Spelers!$A15&amp;", ","")</f>
        <v/>
      </c>
      <c r="T15" s="0" t="str">
        <f aca="false">T14&amp;IF(AND(AND(Spelers!$A15&lt;&gt;"",Spelers!P15="x"),Spelers!S15="Nog niet ingedeeld"),Spelers!$A15&amp;", ","")</f>
        <v/>
      </c>
    </row>
    <row r="16" customFormat="false" ht="15" hidden="false" customHeight="false" outlineLevel="0" collapsed="false">
      <c r="A16" s="0" t="str">
        <f aca="false">A15&amp;IF(AND(Spelers!$A16&lt;&gt;"",Spelers!G16="x"),Spelers!$A16&amp;", ","")</f>
        <v>Anna de Vries, Bram Jansen, Carla Bakker, Eva Smit, Floor Meijer, Gijs de Boer, Ivo de Groot, Koen Vos, </v>
      </c>
      <c r="B16" s="0" t="str">
        <f aca="false">B15&amp;IF(AND(Spelers!$A16&lt;&gt;"",Spelers!H16="x"),Spelers!$A16&amp;", ","")</f>
        <v>Anna de Vries, Bram Jansen, Carla Bakker, Daan Visser, Eva Smit, Floor Meijer, Ivo de Groot, Lotte Peters, </v>
      </c>
      <c r="C16" s="0" t="str">
        <f aca="false">C15&amp;IF(AND(Spelers!$A16&lt;&gt;"",Spelers!I16="x"),Spelers!$A16&amp;", ","")</f>
        <v>Eva Smit, Floor Meijer, Gijs de Boer, Ivo de Groot, Jasmijn Bos, Koen Vos, Lotte Peters, </v>
      </c>
      <c r="D16" s="0" t="str">
        <f aca="false">D15&amp;IF(AND(Spelers!$A16&lt;&gt;"",Spelers!J16="x"),Spelers!$A16&amp;", ","")</f>
        <v>Anna de Vries, Eva Smit, Floor Meijer, Hanna Mulder, Koen Vos, Lotte Peters, </v>
      </c>
      <c r="E16" s="0" t="str">
        <f aca="false">E15&amp;IF(AND(Spelers!$A16&lt;&gt;"",Spelers!K16="x"),Spelers!$A16&amp;", ","")</f>
        <v>Anna de Vries, Bram Jansen, Daan Visser, Floor Meijer, Gijs de Boer, Hanna Mulder, Jasmijn Bos, Koen Vos, Lotte Peters, </v>
      </c>
      <c r="F16" s="0" t="str">
        <f aca="false">F15&amp;IF(AND(Spelers!$A16&lt;&gt;"",Spelers!L16="x"),Spelers!$A16&amp;", ","")</f>
        <v/>
      </c>
      <c r="G16" s="0" t="str">
        <f aca="false">G15&amp;IF(AND(Spelers!$A16&lt;&gt;"",Spelers!M16="x"),Spelers!$A16&amp;", ","")</f>
        <v/>
      </c>
      <c r="H16" s="0" t="str">
        <f aca="false">H15&amp;IF(AND(Spelers!$A16&lt;&gt;"",Spelers!N16="x"),Spelers!$A16&amp;", ","")</f>
        <v>Eva Smit, Hanna Mulder, Ivo de Groot, Koen Vos, Lotte Peters, </v>
      </c>
      <c r="I16" s="0" t="str">
        <f aca="false">I15&amp;IF(AND(Spelers!$A16&lt;&gt;"",Spelers!O16="x"),Spelers!$A16&amp;", ","")</f>
        <v>Floor Meijer, Lotte Peters, </v>
      </c>
      <c r="J16" s="0" t="str">
        <f aca="false">J15&amp;IF(AND(Spelers!$A16&lt;&gt;"",Spelers!P16="x"),Spelers!$A16&amp;", ","")</f>
        <v>Bram Jansen, </v>
      </c>
      <c r="K16" s="0" t="str">
        <f aca="false">K15&amp;IF(AND(AND(Spelers!$A16&lt;&gt;"",Spelers!G16="x"),Spelers!S16="Nog niet ingedeeld"),Spelers!$A16&amp;", ","")</f>
        <v/>
      </c>
      <c r="L16" s="0" t="str">
        <f aca="false">L15&amp;IF(AND(AND(Spelers!$A16&lt;&gt;"",Spelers!H16="x"),Spelers!S16="Nog niet ingedeeld"),Spelers!$A16&amp;", ","")</f>
        <v>Daan Visser, </v>
      </c>
      <c r="M16" s="0" t="str">
        <f aca="false">M15&amp;IF(AND(AND(Spelers!$A16&lt;&gt;"",Spelers!I16="x"),Spelers!S16="Nog niet ingedeeld"),Spelers!$A16&amp;", ","")</f>
        <v>Jasmijn Bos, </v>
      </c>
      <c r="N16" s="0" t="str">
        <f aca="false">N15&amp;IF(AND(AND(Spelers!$A16&lt;&gt;"",Spelers!J16="x"),Spelers!S16="Nog niet ingedeeld"),Spelers!$A16&amp;", ","")</f>
        <v/>
      </c>
      <c r="O16" s="0" t="str">
        <f aca="false">O15&amp;IF(AND(AND(Spelers!$A16&lt;&gt;"",Spelers!K16="x"),Spelers!S16="Nog niet ingedeeld"),Spelers!$A16&amp;", ","")</f>
        <v>Daan Visser, Jasmijn Bos, </v>
      </c>
      <c r="P16" s="0" t="str">
        <f aca="false">P15&amp;IF(AND(AND(Spelers!$A16&lt;&gt;"",Spelers!L16="x"),Spelers!S16="Nog niet ingedeeld"),Spelers!$A16&amp;", ","")</f>
        <v/>
      </c>
      <c r="Q16" s="0" t="str">
        <f aca="false">Q15&amp;IF(AND(AND(Spelers!$A16&lt;&gt;"",Spelers!M16="x"),Spelers!S16="Nog niet ingedeeld"),Spelers!$A16&amp;", ","")</f>
        <v/>
      </c>
      <c r="R16" s="0" t="str">
        <f aca="false">R15&amp;IF(AND(AND(Spelers!$A16&lt;&gt;"",Spelers!N16="x"),Spelers!S16="Nog niet ingedeeld"),Spelers!$A16&amp;", ","")</f>
        <v/>
      </c>
      <c r="S16" s="0" t="str">
        <f aca="false">S15&amp;IF(AND(AND(Spelers!$A16&lt;&gt;"",Spelers!O16="x"),Spelers!S16="Nog niet ingedeeld"),Spelers!$A16&amp;", ","")</f>
        <v/>
      </c>
      <c r="T16" s="0" t="str">
        <f aca="false">T15&amp;IF(AND(AND(Spelers!$A16&lt;&gt;"",Spelers!P16="x"),Spelers!S16="Nog niet ingedeeld"),Spelers!$A16&amp;", ","")</f>
        <v/>
      </c>
    </row>
    <row r="17" customFormat="false" ht="15" hidden="false" customHeight="false" outlineLevel="0" collapsed="false">
      <c r="A17" s="0" t="str">
        <f aca="false">A16&amp;IF(AND(Spelers!$A17&lt;&gt;"",Spelers!G17="x"),Spelers!$A17&amp;", ","")</f>
        <v>Anna de Vries, Bram Jansen, Carla Bakker, Eva Smit, Floor Meijer, Gijs de Boer, Ivo de Groot, Koen Vos, </v>
      </c>
      <c r="B17" s="0" t="str">
        <f aca="false">B16&amp;IF(AND(Spelers!$A17&lt;&gt;"",Spelers!H17="x"),Spelers!$A17&amp;", ","")</f>
        <v>Anna de Vries, Bram Jansen, Carla Bakker, Daan Visser, Eva Smit, Floor Meijer, Ivo de Groot, Lotte Peters, </v>
      </c>
      <c r="C17" s="0" t="str">
        <f aca="false">C16&amp;IF(AND(Spelers!$A17&lt;&gt;"",Spelers!I17="x"),Spelers!$A17&amp;", ","")</f>
        <v>Eva Smit, Floor Meijer, Gijs de Boer, Ivo de Groot, Jasmijn Bos, Koen Vos, Lotte Peters, Milan Hendriks, </v>
      </c>
      <c r="D17" s="0" t="str">
        <f aca="false">D16&amp;IF(AND(Spelers!$A17&lt;&gt;"",Spelers!J17="x"),Spelers!$A17&amp;", ","")</f>
        <v>Anna de Vries, Eva Smit, Floor Meijer, Hanna Mulder, Koen Vos, Lotte Peters, Milan Hendriks, </v>
      </c>
      <c r="E17" s="0" t="str">
        <f aca="false">E16&amp;IF(AND(Spelers!$A17&lt;&gt;"",Spelers!K17="x"),Spelers!$A17&amp;", ","")</f>
        <v>Anna de Vries, Bram Jansen, Daan Visser, Floor Meijer, Gijs de Boer, Hanna Mulder, Jasmijn Bos, Koen Vos, Lotte Peters, </v>
      </c>
      <c r="F17" s="0" t="str">
        <f aca="false">F16&amp;IF(AND(Spelers!$A17&lt;&gt;"",Spelers!L17="x"),Spelers!$A17&amp;", ","")</f>
        <v/>
      </c>
      <c r="G17" s="0" t="str">
        <f aca="false">G16&amp;IF(AND(Spelers!$A17&lt;&gt;"",Spelers!M17="x"),Spelers!$A17&amp;", ","")</f>
        <v/>
      </c>
      <c r="H17" s="0" t="str">
        <f aca="false">H16&amp;IF(AND(Spelers!$A17&lt;&gt;"",Spelers!N17="x"),Spelers!$A17&amp;", ","")</f>
        <v>Eva Smit, Hanna Mulder, Ivo de Groot, Koen Vos, Lotte Peters, Milan Hendriks, </v>
      </c>
      <c r="I17" s="0" t="str">
        <f aca="false">I16&amp;IF(AND(Spelers!$A17&lt;&gt;"",Spelers!O17="x"),Spelers!$A17&amp;", ","")</f>
        <v>Floor Meijer, Lotte Peters, </v>
      </c>
      <c r="J17" s="0" t="str">
        <f aca="false">J16&amp;IF(AND(Spelers!$A17&lt;&gt;"",Spelers!P17="x"),Spelers!$A17&amp;", ","")</f>
        <v>Bram Jansen, </v>
      </c>
      <c r="K17" s="0" t="str">
        <f aca="false">K16&amp;IF(AND(AND(Spelers!$A17&lt;&gt;"",Spelers!G17="x"),Spelers!S17="Nog niet ingedeeld"),Spelers!$A17&amp;", ","")</f>
        <v/>
      </c>
      <c r="L17" s="0" t="str">
        <f aca="false">L16&amp;IF(AND(AND(Spelers!$A17&lt;&gt;"",Spelers!H17="x"),Spelers!S17="Nog niet ingedeeld"),Spelers!$A17&amp;", ","")</f>
        <v>Daan Visser, </v>
      </c>
      <c r="M17" s="0" t="str">
        <f aca="false">M16&amp;IF(AND(AND(Spelers!$A17&lt;&gt;"",Spelers!I17="x"),Spelers!S17="Nog niet ingedeeld"),Spelers!$A17&amp;", ","")</f>
        <v>Jasmijn Bos, </v>
      </c>
      <c r="N17" s="0" t="str">
        <f aca="false">N16&amp;IF(AND(AND(Spelers!$A17&lt;&gt;"",Spelers!J17="x"),Spelers!S17="Nog niet ingedeeld"),Spelers!$A17&amp;", ","")</f>
        <v/>
      </c>
      <c r="O17" s="0" t="str">
        <f aca="false">O16&amp;IF(AND(AND(Spelers!$A17&lt;&gt;"",Spelers!K17="x"),Spelers!S17="Nog niet ingedeeld"),Spelers!$A17&amp;", ","")</f>
        <v>Daan Visser, Jasmijn Bos, </v>
      </c>
      <c r="P17" s="0" t="str">
        <f aca="false">P16&amp;IF(AND(AND(Spelers!$A17&lt;&gt;"",Spelers!L17="x"),Spelers!S17="Nog niet ingedeeld"),Spelers!$A17&amp;", ","")</f>
        <v/>
      </c>
      <c r="Q17" s="0" t="str">
        <f aca="false">Q16&amp;IF(AND(AND(Spelers!$A17&lt;&gt;"",Spelers!M17="x"),Spelers!S17="Nog niet ingedeeld"),Spelers!$A17&amp;", ","")</f>
        <v/>
      </c>
      <c r="R17" s="0" t="str">
        <f aca="false">R16&amp;IF(AND(AND(Spelers!$A17&lt;&gt;"",Spelers!N17="x"),Spelers!S17="Nog niet ingedeeld"),Spelers!$A17&amp;", ","")</f>
        <v/>
      </c>
      <c r="S17" s="0" t="str">
        <f aca="false">S16&amp;IF(AND(AND(Spelers!$A17&lt;&gt;"",Spelers!O17="x"),Spelers!S17="Nog niet ingedeeld"),Spelers!$A17&amp;", ","")</f>
        <v/>
      </c>
      <c r="T17" s="0" t="str">
        <f aca="false">T16&amp;IF(AND(AND(Spelers!$A17&lt;&gt;"",Spelers!P17="x"),Spelers!S17="Nog niet ingedeeld"),Spelers!$A17&amp;", ","")</f>
        <v/>
      </c>
    </row>
    <row r="18" customFormat="false" ht="15" hidden="false" customHeight="false" outlineLevel="0" collapsed="false">
      <c r="A18" s="0" t="str">
        <f aca="false">A17&amp;IF(AND(Spelers!$A18&lt;&gt;"",Spelers!G18="x"),Spelers!$A18&amp;", ","")</f>
        <v>Anna de Vries, Bram Jansen, Carla Bakker, Eva Smit, Floor Meijer, Gijs de Boer, Ivo de Groot, Koen Vos, Noor van Dijk, </v>
      </c>
      <c r="B18" s="0" t="str">
        <f aca="false">B17&amp;IF(AND(Spelers!$A18&lt;&gt;"",Spelers!H18="x"),Spelers!$A18&amp;", ","")</f>
        <v>Anna de Vries, Bram Jansen, Carla Bakker, Daan Visser, Eva Smit, Floor Meijer, Ivo de Groot, Lotte Peters, </v>
      </c>
      <c r="C18" s="0" t="str">
        <f aca="false">C17&amp;IF(AND(Spelers!$A18&lt;&gt;"",Spelers!I18="x"),Spelers!$A18&amp;", ","")</f>
        <v>Eva Smit, Floor Meijer, Gijs de Boer, Ivo de Groot, Jasmijn Bos, Koen Vos, Lotte Peters, Milan Hendriks, Noor van Dijk, </v>
      </c>
      <c r="D18" s="0" t="str">
        <f aca="false">D17&amp;IF(AND(Spelers!$A18&lt;&gt;"",Spelers!J18="x"),Spelers!$A18&amp;", ","")</f>
        <v>Anna de Vries, Eva Smit, Floor Meijer, Hanna Mulder, Koen Vos, Lotte Peters, Milan Hendriks, </v>
      </c>
      <c r="E18" s="0" t="str">
        <f aca="false">E17&amp;IF(AND(Spelers!$A18&lt;&gt;"",Spelers!K18="x"),Spelers!$A18&amp;", ","")</f>
        <v>Anna de Vries, Bram Jansen, Daan Visser, Floor Meijer, Gijs de Boer, Hanna Mulder, Jasmijn Bos, Koen Vos, Lotte Peters, </v>
      </c>
      <c r="F18" s="0" t="str">
        <f aca="false">F17&amp;IF(AND(Spelers!$A18&lt;&gt;"",Spelers!L18="x"),Spelers!$A18&amp;", ","")</f>
        <v/>
      </c>
      <c r="G18" s="0" t="str">
        <f aca="false">G17&amp;IF(AND(Spelers!$A18&lt;&gt;"",Spelers!M18="x"),Spelers!$A18&amp;", ","")</f>
        <v/>
      </c>
      <c r="H18" s="0" t="str">
        <f aca="false">H17&amp;IF(AND(Spelers!$A18&lt;&gt;"",Spelers!N18="x"),Spelers!$A18&amp;", ","")</f>
        <v>Eva Smit, Hanna Mulder, Ivo de Groot, Koen Vos, Lotte Peters, Milan Hendriks, </v>
      </c>
      <c r="I18" s="0" t="str">
        <f aca="false">I17&amp;IF(AND(Spelers!$A18&lt;&gt;"",Spelers!O18="x"),Spelers!$A18&amp;", ","")</f>
        <v>Floor Meijer, Lotte Peters, </v>
      </c>
      <c r="J18" s="0" t="str">
        <f aca="false">J17&amp;IF(AND(Spelers!$A18&lt;&gt;"",Spelers!P18="x"),Spelers!$A18&amp;", ","")</f>
        <v>Bram Jansen, </v>
      </c>
      <c r="K18" s="0" t="str">
        <f aca="false">K17&amp;IF(AND(AND(Spelers!$A18&lt;&gt;"",Spelers!G18="x"),Spelers!S18="Nog niet ingedeeld"),Spelers!$A18&amp;", ","")</f>
        <v/>
      </c>
      <c r="L18" s="0" t="str">
        <f aca="false">L17&amp;IF(AND(AND(Spelers!$A18&lt;&gt;"",Spelers!H18="x"),Spelers!S18="Nog niet ingedeeld"),Spelers!$A18&amp;", ","")</f>
        <v>Daan Visser, </v>
      </c>
      <c r="M18" s="0" t="str">
        <f aca="false">M17&amp;IF(AND(AND(Spelers!$A18&lt;&gt;"",Spelers!I18="x"),Spelers!S18="Nog niet ingedeeld"),Spelers!$A18&amp;", ","")</f>
        <v>Jasmijn Bos, </v>
      </c>
      <c r="N18" s="0" t="str">
        <f aca="false">N17&amp;IF(AND(AND(Spelers!$A18&lt;&gt;"",Spelers!J18="x"),Spelers!S18="Nog niet ingedeeld"),Spelers!$A18&amp;", ","")</f>
        <v/>
      </c>
      <c r="O18" s="0" t="str">
        <f aca="false">O17&amp;IF(AND(AND(Spelers!$A18&lt;&gt;"",Spelers!K18="x"),Spelers!S18="Nog niet ingedeeld"),Spelers!$A18&amp;", ","")</f>
        <v>Daan Visser, Jasmijn Bos, </v>
      </c>
      <c r="P18" s="0" t="str">
        <f aca="false">P17&amp;IF(AND(AND(Spelers!$A18&lt;&gt;"",Spelers!L18="x"),Spelers!S18="Nog niet ingedeeld"),Spelers!$A18&amp;", ","")</f>
        <v/>
      </c>
      <c r="Q18" s="0" t="str">
        <f aca="false">Q17&amp;IF(AND(AND(Spelers!$A18&lt;&gt;"",Spelers!M18="x"),Spelers!S18="Nog niet ingedeeld"),Spelers!$A18&amp;", ","")</f>
        <v/>
      </c>
      <c r="R18" s="0" t="str">
        <f aca="false">R17&amp;IF(AND(AND(Spelers!$A18&lt;&gt;"",Spelers!N18="x"),Spelers!S18="Nog niet ingedeeld"),Spelers!$A18&amp;", ","")</f>
        <v/>
      </c>
      <c r="S18" s="0" t="str">
        <f aca="false">S17&amp;IF(AND(AND(Spelers!$A18&lt;&gt;"",Spelers!O18="x"),Spelers!S18="Nog niet ingedeeld"),Spelers!$A18&amp;", ","")</f>
        <v/>
      </c>
      <c r="T18" s="0" t="str">
        <f aca="false">T17&amp;IF(AND(AND(Spelers!$A18&lt;&gt;"",Spelers!P18="x"),Spelers!S18="Nog niet ingedeeld"),Spelers!$A18&amp;", ","")</f>
        <v/>
      </c>
    </row>
    <row r="19" customFormat="false" ht="15" hidden="false" customHeight="false" outlineLevel="0" collapsed="false">
      <c r="A19" s="0" t="str">
        <f aca="false">A18&amp;IF(AND(Spelers!$A19&lt;&gt;"",Spelers!G19="x"),Spelers!$A19&amp;", ","")</f>
        <v>Anna de Vries, Bram Jansen, Carla Bakker, Eva Smit, Floor Meijer, Gijs de Boer, Ivo de Groot, Koen Vos, Noor van Dijk, Olaf Kok, </v>
      </c>
      <c r="B19" s="0" t="str">
        <f aca="false">B18&amp;IF(AND(Spelers!$A19&lt;&gt;"",Spelers!H19="x"),Spelers!$A19&amp;", ","")</f>
        <v>Anna de Vries, Bram Jansen, Carla Bakker, Daan Visser, Eva Smit, Floor Meijer, Ivo de Groot, Lotte Peters, </v>
      </c>
      <c r="C19" s="0" t="str">
        <f aca="false">C18&amp;IF(AND(Spelers!$A19&lt;&gt;"",Spelers!I19="x"),Spelers!$A19&amp;", ","")</f>
        <v>Eva Smit, Floor Meijer, Gijs de Boer, Ivo de Groot, Jasmijn Bos, Koen Vos, Lotte Peters, Milan Hendriks, Noor van Dijk, Olaf Kok, </v>
      </c>
      <c r="D19" s="0" t="str">
        <f aca="false">D18&amp;IF(AND(Spelers!$A19&lt;&gt;"",Spelers!J19="x"),Spelers!$A19&amp;", ","")</f>
        <v>Anna de Vries, Eva Smit, Floor Meijer, Hanna Mulder, Koen Vos, Lotte Peters, Milan Hendriks, </v>
      </c>
      <c r="E19" s="0" t="str">
        <f aca="false">E18&amp;IF(AND(Spelers!$A19&lt;&gt;"",Spelers!K19="x"),Spelers!$A19&amp;", ","")</f>
        <v>Anna de Vries, Bram Jansen, Daan Visser, Floor Meijer, Gijs de Boer, Hanna Mulder, Jasmijn Bos, Koen Vos, Lotte Peters, </v>
      </c>
      <c r="F19" s="0" t="str">
        <f aca="false">F18&amp;IF(AND(Spelers!$A19&lt;&gt;"",Spelers!L19="x"),Spelers!$A19&amp;", ","")</f>
        <v/>
      </c>
      <c r="G19" s="0" t="str">
        <f aca="false">G18&amp;IF(AND(Spelers!$A19&lt;&gt;"",Spelers!M19="x"),Spelers!$A19&amp;", ","")</f>
        <v/>
      </c>
      <c r="H19" s="0" t="str">
        <f aca="false">H18&amp;IF(AND(Spelers!$A19&lt;&gt;"",Spelers!N19="x"),Spelers!$A19&amp;", ","")</f>
        <v>Eva Smit, Hanna Mulder, Ivo de Groot, Koen Vos, Lotte Peters, Milan Hendriks, </v>
      </c>
      <c r="I19" s="0" t="str">
        <f aca="false">I18&amp;IF(AND(Spelers!$A19&lt;&gt;"",Spelers!O19="x"),Spelers!$A19&amp;", ","")</f>
        <v>Floor Meijer, Lotte Peters, </v>
      </c>
      <c r="J19" s="0" t="str">
        <f aca="false">J18&amp;IF(AND(Spelers!$A19&lt;&gt;"",Spelers!P19="x"),Spelers!$A19&amp;", ","")</f>
        <v>Bram Jansen, </v>
      </c>
      <c r="K19" s="0" t="str">
        <f aca="false">K18&amp;IF(AND(AND(Spelers!$A19&lt;&gt;"",Spelers!G19="x"),Spelers!S19="Nog niet ingedeeld"),Spelers!$A19&amp;", ","")</f>
        <v>Olaf Kok, </v>
      </c>
      <c r="L19" s="0" t="str">
        <f aca="false">L18&amp;IF(AND(AND(Spelers!$A19&lt;&gt;"",Spelers!H19="x"),Spelers!S19="Nog niet ingedeeld"),Spelers!$A19&amp;", ","")</f>
        <v>Daan Visser, </v>
      </c>
      <c r="M19" s="0" t="str">
        <f aca="false">M18&amp;IF(AND(AND(Spelers!$A19&lt;&gt;"",Spelers!I19="x"),Spelers!S19="Nog niet ingedeeld"),Spelers!$A19&amp;", ","")</f>
        <v>Jasmijn Bos, Olaf Kok, </v>
      </c>
      <c r="N19" s="0" t="str">
        <f aca="false">N18&amp;IF(AND(AND(Spelers!$A19&lt;&gt;"",Spelers!J19="x"),Spelers!S19="Nog niet ingedeeld"),Spelers!$A19&amp;", ","")</f>
        <v/>
      </c>
      <c r="O19" s="0" t="str">
        <f aca="false">O18&amp;IF(AND(AND(Spelers!$A19&lt;&gt;"",Spelers!K19="x"),Spelers!S19="Nog niet ingedeeld"),Spelers!$A19&amp;", ","")</f>
        <v>Daan Visser, Jasmijn Bos, </v>
      </c>
      <c r="P19" s="0" t="str">
        <f aca="false">P18&amp;IF(AND(AND(Spelers!$A19&lt;&gt;"",Spelers!L19="x"),Spelers!S19="Nog niet ingedeeld"),Spelers!$A19&amp;", ","")</f>
        <v/>
      </c>
      <c r="Q19" s="0" t="str">
        <f aca="false">Q18&amp;IF(AND(AND(Spelers!$A19&lt;&gt;"",Spelers!M19="x"),Spelers!S19="Nog niet ingedeeld"),Spelers!$A19&amp;", ","")</f>
        <v/>
      </c>
      <c r="R19" s="0" t="str">
        <f aca="false">R18&amp;IF(AND(AND(Spelers!$A19&lt;&gt;"",Spelers!N19="x"),Spelers!S19="Nog niet ingedeeld"),Spelers!$A19&amp;", ","")</f>
        <v/>
      </c>
      <c r="S19" s="0" t="str">
        <f aca="false">S18&amp;IF(AND(AND(Spelers!$A19&lt;&gt;"",Spelers!O19="x"),Spelers!S19="Nog niet ingedeeld"),Spelers!$A19&amp;", ","")</f>
        <v/>
      </c>
      <c r="T19" s="0" t="str">
        <f aca="false">T18&amp;IF(AND(AND(Spelers!$A19&lt;&gt;"",Spelers!P19="x"),Spelers!S19="Nog niet ingedeeld"),Spelers!$A19&amp;", ","")</f>
        <v/>
      </c>
    </row>
    <row r="20" customFormat="false" ht="15" hidden="false" customHeight="false" outlineLevel="0" collapsed="false">
      <c r="A20" s="0" t="str">
        <f aca="false">A19&amp;IF(AND(Spelers!$A20&lt;&gt;"",Spelers!G20="x"),Spelers!$A20&amp;", ","")</f>
        <v>Anna de Vries, Bram Jansen, Carla Bakker, Eva Smit, Floor Meijer, Gijs de Boer, Ivo de Groot, Koen Vos, Noor van Dijk, Olaf Kok, Pien Dekker, </v>
      </c>
      <c r="B20" s="0" t="str">
        <f aca="false">B19&amp;IF(AND(Spelers!$A20&lt;&gt;"",Spelers!H20="x"),Spelers!$A20&amp;", ","")</f>
        <v>Anna de Vries, Bram Jansen, Carla Bakker, Daan Visser, Eva Smit, Floor Meijer, Ivo de Groot, Lotte Peters, </v>
      </c>
      <c r="C20" s="0" t="str">
        <f aca="false">C19&amp;IF(AND(Spelers!$A20&lt;&gt;"",Spelers!I20="x"),Spelers!$A20&amp;", ","")</f>
        <v>Eva Smit, Floor Meijer, Gijs de Boer, Ivo de Groot, Jasmijn Bos, Koen Vos, Lotte Peters, Milan Hendriks, Noor van Dijk, Olaf Kok, Pien Dekker, </v>
      </c>
      <c r="D20" s="0" t="str">
        <f aca="false">D19&amp;IF(AND(Spelers!$A20&lt;&gt;"",Spelers!J20="x"),Spelers!$A20&amp;", ","")</f>
        <v>Anna de Vries, Eva Smit, Floor Meijer, Hanna Mulder, Koen Vos, Lotte Peters, Milan Hendriks, Pien Dekker, </v>
      </c>
      <c r="E20" s="0" t="str">
        <f aca="false">E19&amp;IF(AND(Spelers!$A20&lt;&gt;"",Spelers!K20="x"),Spelers!$A20&amp;", ","")</f>
        <v>Anna de Vries, Bram Jansen, Daan Visser, Floor Meijer, Gijs de Boer, Hanna Mulder, Jasmijn Bos, Koen Vos, Lotte Peters, </v>
      </c>
      <c r="F20" s="0" t="str">
        <f aca="false">F19&amp;IF(AND(Spelers!$A20&lt;&gt;"",Spelers!L20="x"),Spelers!$A20&amp;", ","")</f>
        <v/>
      </c>
      <c r="G20" s="0" t="str">
        <f aca="false">G19&amp;IF(AND(Spelers!$A20&lt;&gt;"",Spelers!M20="x"),Spelers!$A20&amp;", ","")</f>
        <v/>
      </c>
      <c r="H20" s="0" t="str">
        <f aca="false">H19&amp;IF(AND(Spelers!$A20&lt;&gt;"",Spelers!N20="x"),Spelers!$A20&amp;", ","")</f>
        <v>Eva Smit, Hanna Mulder, Ivo de Groot, Koen Vos, Lotte Peters, Milan Hendriks, Pien Dekker, </v>
      </c>
      <c r="I20" s="0" t="str">
        <f aca="false">I19&amp;IF(AND(Spelers!$A20&lt;&gt;"",Spelers!O20="x"),Spelers!$A20&amp;", ","")</f>
        <v>Floor Meijer, Lotte Peters, </v>
      </c>
      <c r="J20" s="0" t="str">
        <f aca="false">J19&amp;IF(AND(Spelers!$A20&lt;&gt;"",Spelers!P20="x"),Spelers!$A20&amp;", ","")</f>
        <v>Bram Jansen, </v>
      </c>
      <c r="K20" s="0" t="str">
        <f aca="false">K19&amp;IF(AND(AND(Spelers!$A20&lt;&gt;"",Spelers!G20="x"),Spelers!S20="Nog niet ingedeeld"),Spelers!$A20&amp;", ","")</f>
        <v>Olaf Kok, Pien Dekker, </v>
      </c>
      <c r="L20" s="0" t="str">
        <f aca="false">L19&amp;IF(AND(AND(Spelers!$A20&lt;&gt;"",Spelers!H20="x"),Spelers!S20="Nog niet ingedeeld"),Spelers!$A20&amp;", ","")</f>
        <v>Daan Visser, </v>
      </c>
      <c r="M20" s="0" t="str">
        <f aca="false">M19&amp;IF(AND(AND(Spelers!$A20&lt;&gt;"",Spelers!I20="x"),Spelers!S20="Nog niet ingedeeld"),Spelers!$A20&amp;", ","")</f>
        <v>Jasmijn Bos, Olaf Kok, Pien Dekker, </v>
      </c>
      <c r="N20" s="0" t="str">
        <f aca="false">N19&amp;IF(AND(AND(Spelers!$A20&lt;&gt;"",Spelers!J20="x"),Spelers!S20="Nog niet ingedeeld"),Spelers!$A20&amp;", ","")</f>
        <v>Pien Dekker, </v>
      </c>
      <c r="O20" s="0" t="str">
        <f aca="false">O19&amp;IF(AND(AND(Spelers!$A20&lt;&gt;"",Spelers!K20="x"),Spelers!S20="Nog niet ingedeeld"),Spelers!$A20&amp;", ","")</f>
        <v>Daan Visser, Jasmijn Bos, </v>
      </c>
      <c r="P20" s="0" t="str">
        <f aca="false">P19&amp;IF(AND(AND(Spelers!$A20&lt;&gt;"",Spelers!L20="x"),Spelers!S20="Nog niet ingedeeld"),Spelers!$A20&amp;", ","")</f>
        <v/>
      </c>
      <c r="Q20" s="0" t="str">
        <f aca="false">Q19&amp;IF(AND(AND(Spelers!$A20&lt;&gt;"",Spelers!M20="x"),Spelers!S20="Nog niet ingedeeld"),Spelers!$A20&amp;", ","")</f>
        <v/>
      </c>
      <c r="R20" s="0" t="str">
        <f aca="false">R19&amp;IF(AND(AND(Spelers!$A20&lt;&gt;"",Spelers!N20="x"),Spelers!S20="Nog niet ingedeeld"),Spelers!$A20&amp;", ","")</f>
        <v>Pien Dekker, </v>
      </c>
      <c r="S20" s="0" t="str">
        <f aca="false">S19&amp;IF(AND(AND(Spelers!$A20&lt;&gt;"",Spelers!O20="x"),Spelers!S20="Nog niet ingedeeld"),Spelers!$A20&amp;", ","")</f>
        <v/>
      </c>
      <c r="T20" s="0" t="str">
        <f aca="false">T19&amp;IF(AND(AND(Spelers!$A20&lt;&gt;"",Spelers!P20="x"),Spelers!S20="Nog niet ingedeeld"),Spelers!$A20&amp;", ","")</f>
        <v/>
      </c>
    </row>
    <row r="21" customFormat="false" ht="15" hidden="false" customHeight="false" outlineLevel="0" collapsed="false">
      <c r="A21" s="0" t="str">
        <f aca="false">A20&amp;IF(AND(Spelers!$A21&lt;&gt;"",Spelers!G21="x"),Spelers!$A21&amp;", ","")</f>
        <v>Anna de Vries, Bram Jansen, Carla Bakker, Eva Smit, Floor Meijer, Gijs de Boer, Ivo de Groot, Koen Vos, Noor van Dijk, Olaf Kok, Pien Dekker, Quinten Brouwer, </v>
      </c>
      <c r="B21" s="0" t="str">
        <f aca="false">B20&amp;IF(AND(Spelers!$A21&lt;&gt;"",Spelers!H21="x"),Spelers!$A21&amp;", ","")</f>
        <v>Anna de Vries, Bram Jansen, Carla Bakker, Daan Visser, Eva Smit, Floor Meijer, Ivo de Groot, Lotte Peters, </v>
      </c>
      <c r="C21" s="0" t="str">
        <f aca="false">C20&amp;IF(AND(Spelers!$A21&lt;&gt;"",Spelers!I21="x"),Spelers!$A21&amp;", ","")</f>
        <v>Eva Smit, Floor Meijer, Gijs de Boer, Ivo de Groot, Jasmijn Bos, Koen Vos, Lotte Peters, Milan Hendriks, Noor van Dijk, Olaf Kok, Pien Dekker, </v>
      </c>
      <c r="D21" s="0" t="str">
        <f aca="false">D20&amp;IF(AND(Spelers!$A21&lt;&gt;"",Spelers!J21="x"),Spelers!$A21&amp;", ","")</f>
        <v>Anna de Vries, Eva Smit, Floor Meijer, Hanna Mulder, Koen Vos, Lotte Peters, Milan Hendriks, Pien Dekker, Quinten Brouwer, </v>
      </c>
      <c r="E21" s="0" t="str">
        <f aca="false">E20&amp;IF(AND(Spelers!$A21&lt;&gt;"",Spelers!K21="x"),Spelers!$A21&amp;", ","")</f>
        <v>Anna de Vries, Bram Jansen, Daan Visser, Floor Meijer, Gijs de Boer, Hanna Mulder, Jasmijn Bos, Koen Vos, Lotte Peters, Quinten Brouwer, </v>
      </c>
      <c r="F21" s="0" t="str">
        <f aca="false">F20&amp;IF(AND(Spelers!$A21&lt;&gt;"",Spelers!L21="x"),Spelers!$A21&amp;", ","")</f>
        <v/>
      </c>
      <c r="G21" s="0" t="str">
        <f aca="false">G20&amp;IF(AND(Spelers!$A21&lt;&gt;"",Spelers!M21="x"),Spelers!$A21&amp;", ","")</f>
        <v/>
      </c>
      <c r="H21" s="0" t="str">
        <f aca="false">H20&amp;IF(AND(Spelers!$A21&lt;&gt;"",Spelers!N21="x"),Spelers!$A21&amp;", ","")</f>
        <v>Eva Smit, Hanna Mulder, Ivo de Groot, Koen Vos, Lotte Peters, Milan Hendriks, Pien Dekker, </v>
      </c>
      <c r="I21" s="0" t="str">
        <f aca="false">I20&amp;IF(AND(Spelers!$A21&lt;&gt;"",Spelers!O21="x"),Spelers!$A21&amp;", ","")</f>
        <v>Floor Meijer, Lotte Peters, </v>
      </c>
      <c r="J21" s="0" t="str">
        <f aca="false">J20&amp;IF(AND(Spelers!$A21&lt;&gt;"",Spelers!P21="x"),Spelers!$A21&amp;", ","")</f>
        <v>Bram Jansen, Quinten Brouwer, </v>
      </c>
      <c r="K21" s="0" t="str">
        <f aca="false">K20&amp;IF(AND(AND(Spelers!$A21&lt;&gt;"",Spelers!G21="x"),Spelers!S21="Nog niet ingedeeld"),Spelers!$A21&amp;", ","")</f>
        <v>Olaf Kok, Pien Dekker, Quinten Brouwer, </v>
      </c>
      <c r="L21" s="0" t="str">
        <f aca="false">L20&amp;IF(AND(AND(Spelers!$A21&lt;&gt;"",Spelers!H21="x"),Spelers!S21="Nog niet ingedeeld"),Spelers!$A21&amp;", ","")</f>
        <v>Daan Visser, </v>
      </c>
      <c r="M21" s="0" t="str">
        <f aca="false">M20&amp;IF(AND(AND(Spelers!$A21&lt;&gt;"",Spelers!I21="x"),Spelers!S21="Nog niet ingedeeld"),Spelers!$A21&amp;", ","")</f>
        <v>Jasmijn Bos, Olaf Kok, Pien Dekker, </v>
      </c>
      <c r="N21" s="0" t="str">
        <f aca="false">N20&amp;IF(AND(AND(Spelers!$A21&lt;&gt;"",Spelers!J21="x"),Spelers!S21="Nog niet ingedeeld"),Spelers!$A21&amp;", ","")</f>
        <v>Pien Dekker, Quinten Brouwer, </v>
      </c>
      <c r="O21" s="0" t="str">
        <f aca="false">O20&amp;IF(AND(AND(Spelers!$A21&lt;&gt;"",Spelers!K21="x"),Spelers!S21="Nog niet ingedeeld"),Spelers!$A21&amp;", ","")</f>
        <v>Daan Visser, Jasmijn Bos, Quinten Brouwer, </v>
      </c>
      <c r="P21" s="0" t="str">
        <f aca="false">P20&amp;IF(AND(AND(Spelers!$A21&lt;&gt;"",Spelers!L21="x"),Spelers!S21="Nog niet ingedeeld"),Spelers!$A21&amp;", ","")</f>
        <v/>
      </c>
      <c r="Q21" s="0" t="str">
        <f aca="false">Q20&amp;IF(AND(AND(Spelers!$A21&lt;&gt;"",Spelers!M21="x"),Spelers!S21="Nog niet ingedeeld"),Spelers!$A21&amp;", ","")</f>
        <v/>
      </c>
      <c r="R21" s="0" t="str">
        <f aca="false">R20&amp;IF(AND(AND(Spelers!$A21&lt;&gt;"",Spelers!N21="x"),Spelers!S21="Nog niet ingedeeld"),Spelers!$A21&amp;", ","")</f>
        <v>Pien Dekker, </v>
      </c>
      <c r="S21" s="0" t="str">
        <f aca="false">S20&amp;IF(AND(AND(Spelers!$A21&lt;&gt;"",Spelers!O21="x"),Spelers!S21="Nog niet ingedeeld"),Spelers!$A21&amp;", ","")</f>
        <v/>
      </c>
      <c r="T21" s="0" t="str">
        <f aca="false">T20&amp;IF(AND(AND(Spelers!$A21&lt;&gt;"",Spelers!P21="x"),Spelers!S21="Nog niet ingedeeld"),Spelers!$A21&amp;", ","")</f>
        <v>Quinten Brouwer, </v>
      </c>
    </row>
    <row r="22" customFormat="false" ht="15" hidden="false" customHeight="false" outlineLevel="0" collapsed="false">
      <c r="A22" s="0" t="str">
        <f aca="false">A21&amp;IF(AND(Spelers!$A22&lt;&gt;"",Spelers!G22="x"),Spelers!$A22&amp;", ","")</f>
        <v>Anna de Vries, Bram Jansen, Carla Bakker, Eva Smit, Floor Meijer, Gijs de Boer, Ivo de Groot, Koen Vos, Noor van Dijk, Olaf Kok, Pien Dekker, Quinten Brouwer, </v>
      </c>
      <c r="B22" s="0" t="str">
        <f aca="false">B21&amp;IF(AND(Spelers!$A22&lt;&gt;"",Spelers!H22="x"),Spelers!$A22&amp;", ","")</f>
        <v>Anna de Vries, Bram Jansen, Carla Bakker, Daan Visser, Eva Smit, Floor Meijer, Ivo de Groot, Lotte Peters, </v>
      </c>
      <c r="C22" s="0" t="str">
        <f aca="false">C21&amp;IF(AND(Spelers!$A22&lt;&gt;"",Spelers!I22="x"),Spelers!$A22&amp;", ","")</f>
        <v>Eva Smit, Floor Meijer, Gijs de Boer, Ivo de Groot, Jasmijn Bos, Koen Vos, Lotte Peters, Milan Hendriks, Noor van Dijk, Olaf Kok, Pien Dekker, </v>
      </c>
      <c r="D22" s="0" t="str">
        <f aca="false">D21&amp;IF(AND(Spelers!$A22&lt;&gt;"",Spelers!J22="x"),Spelers!$A22&amp;", ","")</f>
        <v>Anna de Vries, Eva Smit, Floor Meijer, Hanna Mulder, Koen Vos, Lotte Peters, Milan Hendriks, Pien Dekker, Quinten Brouwer, Roos de Wit, </v>
      </c>
      <c r="E22" s="0" t="str">
        <f aca="false">E21&amp;IF(AND(Spelers!$A22&lt;&gt;"",Spelers!K22="x"),Spelers!$A22&amp;", ","")</f>
        <v>Anna de Vries, Bram Jansen, Daan Visser, Floor Meijer, Gijs de Boer, Hanna Mulder, Jasmijn Bos, Koen Vos, Lotte Peters, Quinten Brouwer, Roos de Wit, </v>
      </c>
      <c r="F22" s="0" t="str">
        <f aca="false">F21&amp;IF(AND(Spelers!$A22&lt;&gt;"",Spelers!L22="x"),Spelers!$A22&amp;", ","")</f>
        <v/>
      </c>
      <c r="G22" s="0" t="str">
        <f aca="false">G21&amp;IF(AND(Spelers!$A22&lt;&gt;"",Spelers!M22="x"),Spelers!$A22&amp;", ","")</f>
        <v/>
      </c>
      <c r="H22" s="0" t="str">
        <f aca="false">H21&amp;IF(AND(Spelers!$A22&lt;&gt;"",Spelers!N22="x"),Spelers!$A22&amp;", ","")</f>
        <v>Eva Smit, Hanna Mulder, Ivo de Groot, Koen Vos, Lotte Peters, Milan Hendriks, Pien Dekker, Roos de Wit, </v>
      </c>
      <c r="I22" s="0" t="str">
        <f aca="false">I21&amp;IF(AND(Spelers!$A22&lt;&gt;"",Spelers!O22="x"),Spelers!$A22&amp;", ","")</f>
        <v>Floor Meijer, Lotte Peters, </v>
      </c>
      <c r="J22" s="0" t="str">
        <f aca="false">J21&amp;IF(AND(Spelers!$A22&lt;&gt;"",Spelers!P22="x"),Spelers!$A22&amp;", ","")</f>
        <v>Bram Jansen, Quinten Brouwer, Roos de Wit, </v>
      </c>
      <c r="K22" s="0" t="str">
        <f aca="false">K21&amp;IF(AND(AND(Spelers!$A22&lt;&gt;"",Spelers!G22="x"),Spelers!S22="Nog niet ingedeeld"),Spelers!$A22&amp;", ","")</f>
        <v>Olaf Kok, Pien Dekker, Quinten Brouwer, </v>
      </c>
      <c r="L22" s="0" t="str">
        <f aca="false">L21&amp;IF(AND(AND(Spelers!$A22&lt;&gt;"",Spelers!H22="x"),Spelers!S22="Nog niet ingedeeld"),Spelers!$A22&amp;", ","")</f>
        <v>Daan Visser, </v>
      </c>
      <c r="M22" s="0" t="str">
        <f aca="false">M21&amp;IF(AND(AND(Spelers!$A22&lt;&gt;"",Spelers!I22="x"),Spelers!S22="Nog niet ingedeeld"),Spelers!$A22&amp;", ","")</f>
        <v>Jasmijn Bos, Olaf Kok, Pien Dekker, </v>
      </c>
      <c r="N22" s="0" t="str">
        <f aca="false">N21&amp;IF(AND(AND(Spelers!$A22&lt;&gt;"",Spelers!J22="x"),Spelers!S22="Nog niet ingedeeld"),Spelers!$A22&amp;", ","")</f>
        <v>Pien Dekker, Quinten Brouwer, </v>
      </c>
      <c r="O22" s="0" t="str">
        <f aca="false">O21&amp;IF(AND(AND(Spelers!$A22&lt;&gt;"",Spelers!K22="x"),Spelers!S22="Nog niet ingedeeld"),Spelers!$A22&amp;", ","")</f>
        <v>Daan Visser, Jasmijn Bos, Quinten Brouwer, </v>
      </c>
      <c r="P22" s="0" t="str">
        <f aca="false">P21&amp;IF(AND(AND(Spelers!$A22&lt;&gt;"",Spelers!L22="x"),Spelers!S22="Nog niet ingedeeld"),Spelers!$A22&amp;", ","")</f>
        <v/>
      </c>
      <c r="Q22" s="0" t="str">
        <f aca="false">Q21&amp;IF(AND(AND(Spelers!$A22&lt;&gt;"",Spelers!M22="x"),Spelers!S22="Nog niet ingedeeld"),Spelers!$A22&amp;", ","")</f>
        <v/>
      </c>
      <c r="R22" s="0" t="str">
        <f aca="false">R21&amp;IF(AND(AND(Spelers!$A22&lt;&gt;"",Spelers!N22="x"),Spelers!S22="Nog niet ingedeeld"),Spelers!$A22&amp;", ","")</f>
        <v>Pien Dekker, </v>
      </c>
      <c r="S22" s="0" t="str">
        <f aca="false">S21&amp;IF(AND(AND(Spelers!$A22&lt;&gt;"",Spelers!O22="x"),Spelers!S22="Nog niet ingedeeld"),Spelers!$A22&amp;", ","")</f>
        <v/>
      </c>
      <c r="T22" s="0" t="str">
        <f aca="false">T21&amp;IF(AND(AND(Spelers!$A22&lt;&gt;"",Spelers!P22="x"),Spelers!S22="Nog niet ingedeeld"),Spelers!$A22&amp;", ","")</f>
        <v>Quinten Brouwer, </v>
      </c>
    </row>
    <row r="23" customFormat="false" ht="15" hidden="false" customHeight="false" outlineLevel="0" collapsed="false">
      <c r="A23" s="0" t="str">
        <f aca="false">A22&amp;IF(AND(Spelers!$A23&lt;&gt;"",Spelers!G23="x"),Spelers!$A23&amp;", ","")</f>
        <v>Anna de Vries, Bram Jansen, Carla Bakker, Eva Smit, Floor Meijer, Gijs de Boer, Ivo de Groot, Koen Vos, Noor van Dijk, Olaf Kok, Pien Dekker, Quinten Brouwer, </v>
      </c>
      <c r="B23" s="0" t="str">
        <f aca="false">B22&amp;IF(AND(Spelers!$A23&lt;&gt;"",Spelers!H23="x"),Spelers!$A23&amp;", ","")</f>
        <v>Anna de Vries, Bram Jansen, Carla Bakker, Daan Visser, Eva Smit, Floor Meijer, Ivo de Groot, Lotte Peters, Sem Dijkstra, </v>
      </c>
      <c r="C23" s="0" t="str">
        <f aca="false">C22&amp;IF(AND(Spelers!$A23&lt;&gt;"",Spelers!I23="x"),Spelers!$A23&amp;", ","")</f>
        <v>Eva Smit, Floor Meijer, Gijs de Boer, Ivo de Groot, Jasmijn Bos, Koen Vos, Lotte Peters, Milan Hendriks, Noor van Dijk, Olaf Kok, Pien Dekker, Sem Dijkstra, </v>
      </c>
      <c r="D23" s="0" t="str">
        <f aca="false">D22&amp;IF(AND(Spelers!$A23&lt;&gt;"",Spelers!J23="x"),Spelers!$A23&amp;", ","")</f>
        <v>Anna de Vries, Eva Smit, Floor Meijer, Hanna Mulder, Koen Vos, Lotte Peters, Milan Hendriks, Pien Dekker, Quinten Brouwer, Roos de Wit, Sem Dijkstra, </v>
      </c>
      <c r="E23" s="0" t="str">
        <f aca="false">E22&amp;IF(AND(Spelers!$A23&lt;&gt;"",Spelers!K23="x"),Spelers!$A23&amp;", ","")</f>
        <v>Anna de Vries, Bram Jansen, Daan Visser, Floor Meijer, Gijs de Boer, Hanna Mulder, Jasmijn Bos, Koen Vos, Lotte Peters, Quinten Brouwer, Roos de Wit, </v>
      </c>
      <c r="F23" s="0" t="str">
        <f aca="false">F22&amp;IF(AND(Spelers!$A23&lt;&gt;"",Spelers!L23="x"),Spelers!$A23&amp;", ","")</f>
        <v/>
      </c>
      <c r="G23" s="0" t="str">
        <f aca="false">G22&amp;IF(AND(Spelers!$A23&lt;&gt;"",Spelers!M23="x"),Spelers!$A23&amp;", ","")</f>
        <v/>
      </c>
      <c r="H23" s="0" t="str">
        <f aca="false">H22&amp;IF(AND(Spelers!$A23&lt;&gt;"",Spelers!N23="x"),Spelers!$A23&amp;", ","")</f>
        <v>Eva Smit, Hanna Mulder, Ivo de Groot, Koen Vos, Lotte Peters, Milan Hendriks, Pien Dekker, Roos de Wit, </v>
      </c>
      <c r="I23" s="0" t="str">
        <f aca="false">I22&amp;IF(AND(Spelers!$A23&lt;&gt;"",Spelers!O23="x"),Spelers!$A23&amp;", ","")</f>
        <v>Floor Meijer, Lotte Peters, </v>
      </c>
      <c r="J23" s="0" t="str">
        <f aca="false">J22&amp;IF(AND(Spelers!$A23&lt;&gt;"",Spelers!P23="x"),Spelers!$A23&amp;", ","")</f>
        <v>Bram Jansen, Quinten Brouwer, Roos de Wit, </v>
      </c>
      <c r="K23" s="0" t="str">
        <f aca="false">K22&amp;IF(AND(AND(Spelers!$A23&lt;&gt;"",Spelers!G23="x"),Spelers!S23="Nog niet ingedeeld"),Spelers!$A23&amp;", ","")</f>
        <v>Olaf Kok, Pien Dekker, Quinten Brouwer, </v>
      </c>
      <c r="L23" s="0" t="str">
        <f aca="false">L22&amp;IF(AND(AND(Spelers!$A23&lt;&gt;"",Spelers!H23="x"),Spelers!S23="Nog niet ingedeeld"),Spelers!$A23&amp;", ","")</f>
        <v>Daan Visser, Sem Dijkstra, </v>
      </c>
      <c r="M23" s="0" t="str">
        <f aca="false">M22&amp;IF(AND(AND(Spelers!$A23&lt;&gt;"",Spelers!I23="x"),Spelers!S23="Nog niet ingedeeld"),Spelers!$A23&amp;", ","")</f>
        <v>Jasmijn Bos, Olaf Kok, Pien Dekker, Sem Dijkstra, </v>
      </c>
      <c r="N23" s="0" t="str">
        <f aca="false">N22&amp;IF(AND(AND(Spelers!$A23&lt;&gt;"",Spelers!J23="x"),Spelers!S23="Nog niet ingedeeld"),Spelers!$A23&amp;", ","")</f>
        <v>Pien Dekker, Quinten Brouwer, Sem Dijkstra, </v>
      </c>
      <c r="O23" s="0" t="str">
        <f aca="false">O22&amp;IF(AND(AND(Spelers!$A23&lt;&gt;"",Spelers!K23="x"),Spelers!S23="Nog niet ingedeeld"),Spelers!$A23&amp;", ","")</f>
        <v>Daan Visser, Jasmijn Bos, Quinten Brouwer, </v>
      </c>
      <c r="P23" s="0" t="str">
        <f aca="false">P22&amp;IF(AND(AND(Spelers!$A23&lt;&gt;"",Spelers!L23="x"),Spelers!S23="Nog niet ingedeeld"),Spelers!$A23&amp;", ","")</f>
        <v/>
      </c>
      <c r="Q23" s="0" t="str">
        <f aca="false">Q22&amp;IF(AND(AND(Spelers!$A23&lt;&gt;"",Spelers!M23="x"),Spelers!S23="Nog niet ingedeeld"),Spelers!$A23&amp;", ","")</f>
        <v/>
      </c>
      <c r="R23" s="0" t="str">
        <f aca="false">R22&amp;IF(AND(AND(Spelers!$A23&lt;&gt;"",Spelers!N23="x"),Spelers!S23="Nog niet ingedeeld"),Spelers!$A23&amp;", ","")</f>
        <v>Pien Dekker, </v>
      </c>
      <c r="S23" s="0" t="str">
        <f aca="false">S22&amp;IF(AND(AND(Spelers!$A23&lt;&gt;"",Spelers!O23="x"),Spelers!S23="Nog niet ingedeeld"),Spelers!$A23&amp;", ","")</f>
        <v/>
      </c>
      <c r="T23" s="0" t="str">
        <f aca="false">T22&amp;IF(AND(AND(Spelers!$A23&lt;&gt;"",Spelers!P23="x"),Spelers!S23="Nog niet ingedeeld"),Spelers!$A23&amp;", ","")</f>
        <v>Quinten Brouwer, </v>
      </c>
    </row>
    <row r="24" customFormat="false" ht="15" hidden="false" customHeight="false" outlineLevel="0" collapsed="false">
      <c r="A24" s="0" t="str">
        <f aca="false">A23&amp;IF(AND(Spelers!$A24&lt;&gt;"",Spelers!G24="x"),Spelers!$A24&amp;", ","")</f>
        <v>Anna de Vries, Bram Jansen, Carla Bakker, Eva Smit, Floor Meijer, Gijs de Boer, Ivo de Groot, Koen Vos, Noor van Dijk, Olaf Kok, Pien Dekker, Quinten Brouwer, Tess Smits, </v>
      </c>
      <c r="B24" s="0" t="str">
        <f aca="false">B23&amp;IF(AND(Spelers!$A24&lt;&gt;"",Spelers!H24="x"),Spelers!$A24&amp;", ","")</f>
        <v>Anna de Vries, Bram Jansen, Carla Bakker, Daan Visser, Eva Smit, Floor Meijer, Ivo de Groot, Lotte Peters, Sem Dijkstra, Tess Smits, </v>
      </c>
      <c r="C24" s="0" t="str">
        <f aca="false">C23&amp;IF(AND(Spelers!$A24&lt;&gt;"",Spelers!I24="x"),Spelers!$A24&amp;", ","")</f>
        <v>Eva Smit, Floor Meijer, Gijs de Boer, Ivo de Groot, Jasmijn Bos, Koen Vos, Lotte Peters, Milan Hendriks, Noor van Dijk, Olaf Kok, Pien Dekker, Sem Dijkstra, </v>
      </c>
      <c r="D24" s="0" t="str">
        <f aca="false">D23&amp;IF(AND(Spelers!$A24&lt;&gt;"",Spelers!J24="x"),Spelers!$A24&amp;", ","")</f>
        <v>Anna de Vries, Eva Smit, Floor Meijer, Hanna Mulder, Koen Vos, Lotte Peters, Milan Hendriks, Pien Dekker, Quinten Brouwer, Roos de Wit, Sem Dijkstra, Tess Smits, </v>
      </c>
      <c r="E24" s="0" t="str">
        <f aca="false">E23&amp;IF(AND(Spelers!$A24&lt;&gt;"",Spelers!K24="x"),Spelers!$A24&amp;", ","")</f>
        <v>Anna de Vries, Bram Jansen, Daan Visser, Floor Meijer, Gijs de Boer, Hanna Mulder, Jasmijn Bos, Koen Vos, Lotte Peters, Quinten Brouwer, Roos de Wit, </v>
      </c>
      <c r="F24" s="0" t="str">
        <f aca="false">F23&amp;IF(AND(Spelers!$A24&lt;&gt;"",Spelers!L24="x"),Spelers!$A24&amp;", ","")</f>
        <v/>
      </c>
      <c r="G24" s="0" t="str">
        <f aca="false">G23&amp;IF(AND(Spelers!$A24&lt;&gt;"",Spelers!M24="x"),Spelers!$A24&amp;", ","")</f>
        <v/>
      </c>
      <c r="H24" s="0" t="str">
        <f aca="false">H23&amp;IF(AND(Spelers!$A24&lt;&gt;"",Spelers!N24="x"),Spelers!$A24&amp;", ","")</f>
        <v>Eva Smit, Hanna Mulder, Ivo de Groot, Koen Vos, Lotte Peters, Milan Hendriks, Pien Dekker, Roos de Wit, Tess Smits, </v>
      </c>
      <c r="I24" s="0" t="str">
        <f aca="false">I23&amp;IF(AND(Spelers!$A24&lt;&gt;"",Spelers!O24="x"),Spelers!$A24&amp;", ","")</f>
        <v>Floor Meijer, Lotte Peters, Tess Smits, </v>
      </c>
      <c r="J24" s="0" t="str">
        <f aca="false">J23&amp;IF(AND(Spelers!$A24&lt;&gt;"",Spelers!P24="x"),Spelers!$A24&amp;", ","")</f>
        <v>Bram Jansen, Quinten Brouwer, Roos de Wit, </v>
      </c>
      <c r="K24" s="0" t="str">
        <f aca="false">K23&amp;IF(AND(AND(Spelers!$A24&lt;&gt;"",Spelers!G24="x"),Spelers!S24="Nog niet ingedeeld"),Spelers!$A24&amp;", ","")</f>
        <v>Olaf Kok, Pien Dekker, Quinten Brouwer, Tess Smits, </v>
      </c>
      <c r="L24" s="0" t="str">
        <f aca="false">L23&amp;IF(AND(AND(Spelers!$A24&lt;&gt;"",Spelers!H24="x"),Spelers!S24="Nog niet ingedeeld"),Spelers!$A24&amp;", ","")</f>
        <v>Daan Visser, Sem Dijkstra, Tess Smits, </v>
      </c>
      <c r="M24" s="0" t="str">
        <f aca="false">M23&amp;IF(AND(AND(Spelers!$A24&lt;&gt;"",Spelers!I24="x"),Spelers!S24="Nog niet ingedeeld"),Spelers!$A24&amp;", ","")</f>
        <v>Jasmijn Bos, Olaf Kok, Pien Dekker, Sem Dijkstra, </v>
      </c>
      <c r="N24" s="0" t="str">
        <f aca="false">N23&amp;IF(AND(AND(Spelers!$A24&lt;&gt;"",Spelers!J24="x"),Spelers!S24="Nog niet ingedeeld"),Spelers!$A24&amp;", ","")</f>
        <v>Pien Dekker, Quinten Brouwer, Sem Dijkstra, Tess Smits, </v>
      </c>
      <c r="O24" s="0" t="str">
        <f aca="false">O23&amp;IF(AND(AND(Spelers!$A24&lt;&gt;"",Spelers!K24="x"),Spelers!S24="Nog niet ingedeeld"),Spelers!$A24&amp;", ","")</f>
        <v>Daan Visser, Jasmijn Bos, Quinten Brouwer, </v>
      </c>
      <c r="P24" s="0" t="str">
        <f aca="false">P23&amp;IF(AND(AND(Spelers!$A24&lt;&gt;"",Spelers!L24="x"),Spelers!S24="Nog niet ingedeeld"),Spelers!$A24&amp;", ","")</f>
        <v/>
      </c>
      <c r="Q24" s="0" t="str">
        <f aca="false">Q23&amp;IF(AND(AND(Spelers!$A24&lt;&gt;"",Spelers!M24="x"),Spelers!S24="Nog niet ingedeeld"),Spelers!$A24&amp;", ","")</f>
        <v/>
      </c>
      <c r="R24" s="0" t="str">
        <f aca="false">R23&amp;IF(AND(AND(Spelers!$A24&lt;&gt;"",Spelers!N24="x"),Spelers!S24="Nog niet ingedeeld"),Spelers!$A24&amp;", ","")</f>
        <v>Pien Dekker, Tess Smits, </v>
      </c>
      <c r="S24" s="0" t="str">
        <f aca="false">S23&amp;IF(AND(AND(Spelers!$A24&lt;&gt;"",Spelers!O24="x"),Spelers!S24="Nog niet ingedeeld"),Spelers!$A24&amp;", ","")</f>
        <v>Tess Smits, </v>
      </c>
      <c r="T24" s="0" t="str">
        <f aca="false">T23&amp;IF(AND(AND(Spelers!$A24&lt;&gt;"",Spelers!P24="x"),Spelers!S24="Nog niet ingedeeld"),Spelers!$A24&amp;", ","")</f>
        <v>Quinten Brouwer, </v>
      </c>
    </row>
    <row r="25" customFormat="false" ht="15" hidden="false" customHeight="false" outlineLevel="0" collapsed="false">
      <c r="A25" s="0" t="str">
        <f aca="false">A24&amp;IF(AND(Spelers!$A25&lt;&gt;"",Spelers!G25="x"),Spelers!$A25&amp;", ","")</f>
        <v>Anna de Vries, Bram Jansen, Carla Bakker, Eva Smit, Floor Meijer, Gijs de Boer, Ivo de Groot, Koen Vos, Noor van Dijk, Olaf Kok, Pien Dekker, Quinten Brouwer, Tess Smits, </v>
      </c>
      <c r="B25" s="0" t="str">
        <f aca="false">B24&amp;IF(AND(Spelers!$A25&lt;&gt;"",Spelers!H25="x"),Spelers!$A25&amp;", ","")</f>
        <v>Anna de Vries, Bram Jansen, Carla Bakker, Daan Visser, Eva Smit, Floor Meijer, Ivo de Groot, Lotte Peters, Sem Dijkstra, Tess Smits, Umut de Graaf, </v>
      </c>
      <c r="C25" s="0" t="str">
        <f aca="false">C24&amp;IF(AND(Spelers!$A25&lt;&gt;"",Spelers!I25="x"),Spelers!$A25&amp;", ","")</f>
        <v>Eva Smit, Floor Meijer, Gijs de Boer, Ivo de Groot, Jasmijn Bos, Koen Vos, Lotte Peters, Milan Hendriks, Noor van Dijk, Olaf Kok, Pien Dekker, Sem Dijkstra, Umut de Graaf, </v>
      </c>
      <c r="D25" s="0" t="str">
        <f aca="false">D24&amp;IF(AND(Spelers!$A25&lt;&gt;"",Spelers!J25="x"),Spelers!$A25&amp;", ","")</f>
        <v>Anna de Vries, Eva Smit, Floor Meijer, Hanna Mulder, Koen Vos, Lotte Peters, Milan Hendriks, Pien Dekker, Quinten Brouwer, Roos de Wit, Sem Dijkstra, Tess Smits, </v>
      </c>
      <c r="E25" s="0" t="str">
        <f aca="false">E24&amp;IF(AND(Spelers!$A25&lt;&gt;"",Spelers!K25="x"),Spelers!$A25&amp;", ","")</f>
        <v>Anna de Vries, Bram Jansen, Daan Visser, Floor Meijer, Gijs de Boer, Hanna Mulder, Jasmijn Bos, Koen Vos, Lotte Peters, Quinten Brouwer, Roos de Wit, Umut de Graaf, </v>
      </c>
      <c r="F25" s="0" t="str">
        <f aca="false">F24&amp;IF(AND(Spelers!$A25&lt;&gt;"",Spelers!L25="x"),Spelers!$A25&amp;", ","")</f>
        <v/>
      </c>
      <c r="G25" s="0" t="str">
        <f aca="false">G24&amp;IF(AND(Spelers!$A25&lt;&gt;"",Spelers!M25="x"),Spelers!$A25&amp;", ","")</f>
        <v/>
      </c>
      <c r="H25" s="0" t="str">
        <f aca="false">H24&amp;IF(AND(Spelers!$A25&lt;&gt;"",Spelers!N25="x"),Spelers!$A25&amp;", ","")</f>
        <v>Eva Smit, Hanna Mulder, Ivo de Groot, Koen Vos, Lotte Peters, Milan Hendriks, Pien Dekker, Roos de Wit, Tess Smits, Umut de Graaf, </v>
      </c>
      <c r="I25" s="0" t="str">
        <f aca="false">I24&amp;IF(AND(Spelers!$A25&lt;&gt;"",Spelers!O25="x"),Spelers!$A25&amp;", ","")</f>
        <v>Floor Meijer, Lotte Peters, Tess Smits, </v>
      </c>
      <c r="J25" s="0" t="str">
        <f aca="false">J24&amp;IF(AND(Spelers!$A25&lt;&gt;"",Spelers!P25="x"),Spelers!$A25&amp;", ","")</f>
        <v>Bram Jansen, Quinten Brouwer, Roos de Wit, Umut de Graaf, </v>
      </c>
      <c r="K25" s="0" t="str">
        <f aca="false">K24&amp;IF(AND(AND(Spelers!$A25&lt;&gt;"",Spelers!G25="x"),Spelers!S25="Nog niet ingedeeld"),Spelers!$A25&amp;", ","")</f>
        <v>Olaf Kok, Pien Dekker, Quinten Brouwer, Tess Smits, </v>
      </c>
      <c r="L25" s="0" t="str">
        <f aca="false">L24&amp;IF(AND(AND(Spelers!$A25&lt;&gt;"",Spelers!H25="x"),Spelers!S25="Nog niet ingedeeld"),Spelers!$A25&amp;", ","")</f>
        <v>Daan Visser, Sem Dijkstra, Tess Smits, Umut de Graaf, </v>
      </c>
      <c r="M25" s="0" t="str">
        <f aca="false">M24&amp;IF(AND(AND(Spelers!$A25&lt;&gt;"",Spelers!I25="x"),Spelers!S25="Nog niet ingedeeld"),Spelers!$A25&amp;", ","")</f>
        <v>Jasmijn Bos, Olaf Kok, Pien Dekker, Sem Dijkstra, Umut de Graaf, </v>
      </c>
      <c r="N25" s="0" t="str">
        <f aca="false">N24&amp;IF(AND(AND(Spelers!$A25&lt;&gt;"",Spelers!J25="x"),Spelers!S25="Nog niet ingedeeld"),Spelers!$A25&amp;", ","")</f>
        <v>Pien Dekker, Quinten Brouwer, Sem Dijkstra, Tess Smits, </v>
      </c>
      <c r="O25" s="0" t="str">
        <f aca="false">O24&amp;IF(AND(AND(Spelers!$A25&lt;&gt;"",Spelers!K25="x"),Spelers!S25="Nog niet ingedeeld"),Spelers!$A25&amp;", ","")</f>
        <v>Daan Visser, Jasmijn Bos, Quinten Brouwer, Umut de Graaf, </v>
      </c>
      <c r="P25" s="0" t="str">
        <f aca="false">P24&amp;IF(AND(AND(Spelers!$A25&lt;&gt;"",Spelers!L25="x"),Spelers!S25="Nog niet ingedeeld"),Spelers!$A25&amp;", ","")</f>
        <v/>
      </c>
      <c r="Q25" s="0" t="str">
        <f aca="false">Q24&amp;IF(AND(AND(Spelers!$A25&lt;&gt;"",Spelers!M25="x"),Spelers!S25="Nog niet ingedeeld"),Spelers!$A25&amp;", ","")</f>
        <v/>
      </c>
      <c r="R25" s="0" t="str">
        <f aca="false">R24&amp;IF(AND(AND(Spelers!$A25&lt;&gt;"",Spelers!N25="x"),Spelers!S25="Nog niet ingedeeld"),Spelers!$A25&amp;", ","")</f>
        <v>Pien Dekker, Tess Smits, Umut de Graaf, </v>
      </c>
      <c r="S25" s="0" t="str">
        <f aca="false">S24&amp;IF(AND(AND(Spelers!$A25&lt;&gt;"",Spelers!O25="x"),Spelers!S25="Nog niet ingedeeld"),Spelers!$A25&amp;", ","")</f>
        <v>Tess Smits, </v>
      </c>
      <c r="T25" s="0" t="str">
        <f aca="false">T24&amp;IF(AND(AND(Spelers!$A25&lt;&gt;"",Spelers!P25="x"),Spelers!S25="Nog niet ingedeeld"),Spelers!$A25&amp;", ","")</f>
        <v>Quinten Brouwer, Umut de Graaf, </v>
      </c>
    </row>
    <row r="26" customFormat="false" ht="15" hidden="false" customHeight="false" outlineLevel="0" collapsed="false">
      <c r="A26" s="0" t="str">
        <f aca="false">A25&amp;IF(AND(Spelers!$A26&lt;&gt;"",Spelers!G26="x"),Spelers!$A26&amp;", ","")</f>
        <v>Anna de Vries, Bram Jansen, Carla Bakker, Eva Smit, Floor Meijer, Gijs de Boer, Ivo de Groot, Koen Vos, Noor van Dijk, Olaf Kok, Pien Dekker, Quinten Brouwer, Tess Smits, </v>
      </c>
      <c r="B26" s="0" t="str">
        <f aca="false">B25&amp;IF(AND(Spelers!$A26&lt;&gt;"",Spelers!H26="x"),Spelers!$A26&amp;", ","")</f>
        <v>Anna de Vries, Bram Jansen, Carla Bakker, Daan Visser, Eva Smit, Floor Meijer, Ivo de Groot, Lotte Peters, Sem Dijkstra, Tess Smits, Umut de Graaf, </v>
      </c>
      <c r="C26" s="0" t="str">
        <f aca="false">C25&amp;IF(AND(Spelers!$A26&lt;&gt;"",Spelers!I26="x"),Spelers!$A26&amp;", ","")</f>
        <v>Eva Smit, Floor Meijer, Gijs de Boer, Ivo de Groot, Jasmijn Bos, Koen Vos, Lotte Peters, Milan Hendriks, Noor van Dijk, Olaf Kok, Pien Dekker, Sem Dijkstra, Umut de Graaf, Vera van der Meer, </v>
      </c>
      <c r="D26" s="0" t="str">
        <f aca="false">D25&amp;IF(AND(Spelers!$A26&lt;&gt;"",Spelers!J26="x"),Spelers!$A26&amp;", ","")</f>
        <v>Anna de Vries, Eva Smit, Floor Meijer, Hanna Mulder, Koen Vos, Lotte Peters, Milan Hendriks, Pien Dekker, Quinten Brouwer, Roos de Wit, Sem Dijkstra, Tess Smits, </v>
      </c>
      <c r="E26" s="0" t="str">
        <f aca="false">E25&amp;IF(AND(Spelers!$A26&lt;&gt;"",Spelers!K26="x"),Spelers!$A26&amp;", ","")</f>
        <v>Anna de Vries, Bram Jansen, Daan Visser, Floor Meijer, Gijs de Boer, Hanna Mulder, Jasmijn Bos, Koen Vos, Lotte Peters, Quinten Brouwer, Roos de Wit, Umut de Graaf, Vera van der Meer, </v>
      </c>
      <c r="F26" s="0" t="str">
        <f aca="false">F25&amp;IF(AND(Spelers!$A26&lt;&gt;"",Spelers!L26="x"),Spelers!$A26&amp;", ","")</f>
        <v/>
      </c>
      <c r="G26" s="0" t="str">
        <f aca="false">G25&amp;IF(AND(Spelers!$A26&lt;&gt;"",Spelers!M26="x"),Spelers!$A26&amp;", ","")</f>
        <v/>
      </c>
      <c r="H26" s="0" t="str">
        <f aca="false">H25&amp;IF(AND(Spelers!$A26&lt;&gt;"",Spelers!N26="x"),Spelers!$A26&amp;", ","")</f>
        <v>Eva Smit, Hanna Mulder, Ivo de Groot, Koen Vos, Lotte Peters, Milan Hendriks, Pien Dekker, Roos de Wit, Tess Smits, Umut de Graaf, Vera van der Meer, </v>
      </c>
      <c r="I26" s="0" t="str">
        <f aca="false">I25&amp;IF(AND(Spelers!$A26&lt;&gt;"",Spelers!O26="x"),Spelers!$A26&amp;", ","")</f>
        <v>Floor Meijer, Lotte Peters, Tess Smits, </v>
      </c>
      <c r="J26" s="0" t="str">
        <f aca="false">J25&amp;IF(AND(Spelers!$A26&lt;&gt;"",Spelers!P26="x"),Spelers!$A26&amp;", ","")</f>
        <v>Bram Jansen, Quinten Brouwer, Roos de Wit, Umut de Graaf, </v>
      </c>
      <c r="K26" s="0" t="str">
        <f aca="false">K25&amp;IF(AND(AND(Spelers!$A26&lt;&gt;"",Spelers!G26="x"),Spelers!S26="Nog niet ingedeeld"),Spelers!$A26&amp;", ","")</f>
        <v>Olaf Kok, Pien Dekker, Quinten Brouwer, Tess Smits, </v>
      </c>
      <c r="L26" s="0" t="str">
        <f aca="false">L25&amp;IF(AND(AND(Spelers!$A26&lt;&gt;"",Spelers!H26="x"),Spelers!S26="Nog niet ingedeeld"),Spelers!$A26&amp;", ","")</f>
        <v>Daan Visser, Sem Dijkstra, Tess Smits, Umut de Graaf, </v>
      </c>
      <c r="M26" s="0" t="str">
        <f aca="false">M25&amp;IF(AND(AND(Spelers!$A26&lt;&gt;"",Spelers!I26="x"),Spelers!S26="Nog niet ingedeeld"),Spelers!$A26&amp;", ","")</f>
        <v>Jasmijn Bos, Olaf Kok, Pien Dekker, Sem Dijkstra, Umut de Graaf, Vera van der Meer, </v>
      </c>
      <c r="N26" s="0" t="str">
        <f aca="false">N25&amp;IF(AND(AND(Spelers!$A26&lt;&gt;"",Spelers!J26="x"),Spelers!S26="Nog niet ingedeeld"),Spelers!$A26&amp;", ","")</f>
        <v>Pien Dekker, Quinten Brouwer, Sem Dijkstra, Tess Smits, </v>
      </c>
      <c r="O26" s="0" t="str">
        <f aca="false">O25&amp;IF(AND(AND(Spelers!$A26&lt;&gt;"",Spelers!K26="x"),Spelers!S26="Nog niet ingedeeld"),Spelers!$A26&amp;", ","")</f>
        <v>Daan Visser, Jasmijn Bos, Quinten Brouwer, Umut de Graaf, Vera van der Meer, </v>
      </c>
      <c r="P26" s="0" t="str">
        <f aca="false">P25&amp;IF(AND(AND(Spelers!$A26&lt;&gt;"",Spelers!L26="x"),Spelers!S26="Nog niet ingedeeld"),Spelers!$A26&amp;", ","")</f>
        <v/>
      </c>
      <c r="Q26" s="0" t="str">
        <f aca="false">Q25&amp;IF(AND(AND(Spelers!$A26&lt;&gt;"",Spelers!M26="x"),Spelers!S26="Nog niet ingedeeld"),Spelers!$A26&amp;", ","")</f>
        <v/>
      </c>
      <c r="R26" s="0" t="str">
        <f aca="false">R25&amp;IF(AND(AND(Spelers!$A26&lt;&gt;"",Spelers!N26="x"),Spelers!S26="Nog niet ingedeeld"),Spelers!$A26&amp;", ","")</f>
        <v>Pien Dekker, Tess Smits, Umut de Graaf, Vera van der Meer, </v>
      </c>
      <c r="S26" s="0" t="str">
        <f aca="false">S25&amp;IF(AND(AND(Spelers!$A26&lt;&gt;"",Spelers!O26="x"),Spelers!S26="Nog niet ingedeeld"),Spelers!$A26&amp;", ","")</f>
        <v>Tess Smits, </v>
      </c>
      <c r="T26" s="0" t="str">
        <f aca="false">T25&amp;IF(AND(AND(Spelers!$A26&lt;&gt;"",Spelers!P26="x"),Spelers!S26="Nog niet ingedeeld"),Spelers!$A26&amp;", ","")</f>
        <v>Quinten Brouwer, Umut de Graaf, </v>
      </c>
    </row>
    <row r="27" customFormat="false" ht="15" hidden="false" customHeight="false" outlineLevel="0" collapsed="false">
      <c r="A27" s="0" t="str">
        <f aca="false">A26&amp;IF(AND(Spelers!$A27&lt;&gt;"",Spelers!G27="x"),Spelers!$A27&amp;", ","")</f>
        <v>Anna de Vries, Bram Jansen, Carla Bakker, Eva Smit, Floor Meijer, Gijs de Boer, Ivo de Groot, Koen Vos, Noor van Dijk, Olaf Kok, Pien Dekker, Quinten Brouwer, Tess Smits, </v>
      </c>
      <c r="B27" s="0" t="str">
        <f aca="false">B26&amp;IF(AND(Spelers!$A27&lt;&gt;"",Spelers!H27="x"),Spelers!$A27&amp;", ","")</f>
        <v>Anna de Vries, Bram Jansen, Carla Bakker, Daan Visser, Eva Smit, Floor Meijer, Ivo de Groot, Lotte Peters, Sem Dijkstra, Tess Smits, Umut de Graaf, </v>
      </c>
      <c r="C27" s="0" t="str">
        <f aca="false">C26&amp;IF(AND(Spelers!$A27&lt;&gt;"",Spelers!I27="x"),Spelers!$A27&amp;", ","")</f>
        <v>Eva Smit, Floor Meijer, Gijs de Boer, Ivo de Groot, Jasmijn Bos, Koen Vos, Lotte Peters, Milan Hendriks, Noor van Dijk, Olaf Kok, Pien Dekker, Sem Dijkstra, Umut de Graaf, Vera van der Meer, </v>
      </c>
      <c r="D27" s="0" t="str">
        <f aca="false">D26&amp;IF(AND(Spelers!$A27&lt;&gt;"",Spelers!J27="x"),Spelers!$A27&amp;", ","")</f>
        <v>Anna de Vries, Eva Smit, Floor Meijer, Hanna Mulder, Koen Vos, Lotte Peters, Milan Hendriks, Pien Dekker, Quinten Brouwer, Roos de Wit, Sem Dijkstra, Tess Smits, Wout Kuipers, </v>
      </c>
      <c r="E27" s="0" t="str">
        <f aca="false">E26&amp;IF(AND(Spelers!$A27&lt;&gt;"",Spelers!K27="x"),Spelers!$A27&amp;", ","")</f>
        <v>Anna de Vries, Bram Jansen, Daan Visser, Floor Meijer, Gijs de Boer, Hanna Mulder, Jasmijn Bos, Koen Vos, Lotte Peters, Quinten Brouwer, Roos de Wit, Umut de Graaf, Vera van der Meer, Wout Kuipers, </v>
      </c>
      <c r="F27" s="0" t="str">
        <f aca="false">F26&amp;IF(AND(Spelers!$A27&lt;&gt;"",Spelers!L27="x"),Spelers!$A27&amp;", ","")</f>
        <v/>
      </c>
      <c r="G27" s="0" t="str">
        <f aca="false">G26&amp;IF(AND(Spelers!$A27&lt;&gt;"",Spelers!M27="x"),Spelers!$A27&amp;", ","")</f>
        <v/>
      </c>
      <c r="H27" s="0" t="str">
        <f aca="false">H26&amp;IF(AND(Spelers!$A27&lt;&gt;"",Spelers!N27="x"),Spelers!$A27&amp;", ","")</f>
        <v>Eva Smit, Hanna Mulder, Ivo de Groot, Koen Vos, Lotte Peters, Milan Hendriks, Pien Dekker, Roos de Wit, Tess Smits, Umut de Graaf, Vera van der Meer, </v>
      </c>
      <c r="I27" s="0" t="str">
        <f aca="false">I26&amp;IF(AND(Spelers!$A27&lt;&gt;"",Spelers!O27="x"),Spelers!$A27&amp;", ","")</f>
        <v>Floor Meijer, Lotte Peters, Tess Smits, </v>
      </c>
      <c r="J27" s="0" t="str">
        <f aca="false">J26&amp;IF(AND(Spelers!$A27&lt;&gt;"",Spelers!P27="x"),Spelers!$A27&amp;", ","")</f>
        <v>Bram Jansen, Quinten Brouwer, Roos de Wit, Umut de Graaf, Wout Kuipers, </v>
      </c>
      <c r="K27" s="0" t="str">
        <f aca="false">K26&amp;IF(AND(AND(Spelers!$A27&lt;&gt;"",Spelers!G27="x"),Spelers!S27="Nog niet ingedeeld"),Spelers!$A27&amp;", ","")</f>
        <v>Olaf Kok, Pien Dekker, Quinten Brouwer, Tess Smits, </v>
      </c>
      <c r="L27" s="0" t="str">
        <f aca="false">L26&amp;IF(AND(AND(Spelers!$A27&lt;&gt;"",Spelers!H27="x"),Spelers!S27="Nog niet ingedeeld"),Spelers!$A27&amp;", ","")</f>
        <v>Daan Visser, Sem Dijkstra, Tess Smits, Umut de Graaf, </v>
      </c>
      <c r="M27" s="0" t="str">
        <f aca="false">M26&amp;IF(AND(AND(Spelers!$A27&lt;&gt;"",Spelers!I27="x"),Spelers!S27="Nog niet ingedeeld"),Spelers!$A27&amp;", ","")</f>
        <v>Jasmijn Bos, Olaf Kok, Pien Dekker, Sem Dijkstra, Umut de Graaf, Vera van der Meer, </v>
      </c>
      <c r="N27" s="0" t="str">
        <f aca="false">N26&amp;IF(AND(AND(Spelers!$A27&lt;&gt;"",Spelers!J27="x"),Spelers!S27="Nog niet ingedeeld"),Spelers!$A27&amp;", ","")</f>
        <v>Pien Dekker, Quinten Brouwer, Sem Dijkstra, Tess Smits, Wout Kuipers, </v>
      </c>
      <c r="O27" s="0" t="str">
        <f aca="false">O26&amp;IF(AND(AND(Spelers!$A27&lt;&gt;"",Spelers!K27="x"),Spelers!S27="Nog niet ingedeeld"),Spelers!$A27&amp;", ","")</f>
        <v>Daan Visser, Jasmijn Bos, Quinten Brouwer, Umut de Graaf, Vera van der Meer, Wout Kuipers, </v>
      </c>
      <c r="P27" s="0" t="str">
        <f aca="false">P26&amp;IF(AND(AND(Spelers!$A27&lt;&gt;"",Spelers!L27="x"),Spelers!S27="Nog niet ingedeeld"),Spelers!$A27&amp;", ","")</f>
        <v/>
      </c>
      <c r="Q27" s="0" t="str">
        <f aca="false">Q26&amp;IF(AND(AND(Spelers!$A27&lt;&gt;"",Spelers!M27="x"),Spelers!S27="Nog niet ingedeeld"),Spelers!$A27&amp;", ","")</f>
        <v/>
      </c>
      <c r="R27" s="0" t="str">
        <f aca="false">R26&amp;IF(AND(AND(Spelers!$A27&lt;&gt;"",Spelers!N27="x"),Spelers!S27="Nog niet ingedeeld"),Spelers!$A27&amp;", ","")</f>
        <v>Pien Dekker, Tess Smits, Umut de Graaf, Vera van der Meer, </v>
      </c>
      <c r="S27" s="0" t="str">
        <f aca="false">S26&amp;IF(AND(AND(Spelers!$A27&lt;&gt;"",Spelers!O27="x"),Spelers!S27="Nog niet ingedeeld"),Spelers!$A27&amp;", ","")</f>
        <v>Tess Smits, </v>
      </c>
      <c r="T27" s="0" t="str">
        <f aca="false">T26&amp;IF(AND(AND(Spelers!$A27&lt;&gt;"",Spelers!P27="x"),Spelers!S27="Nog niet ingedeeld"),Spelers!$A27&amp;", ","")</f>
        <v>Quinten Brouwer, Umut de Graaf, Wout Kuipers, </v>
      </c>
    </row>
    <row r="28" customFormat="false" ht="15" hidden="false" customHeight="false" outlineLevel="0" collapsed="false">
      <c r="A28" s="0" t="str">
        <f aca="false">A27&amp;IF(AND(Spelers!$A28&lt;&gt;"",Spelers!G28="x"),Spelers!$A28&amp;", ","")</f>
        <v>Anna de Vries, Bram Jansen, Carla Bakker, Eva Smit, Floor Meijer, Gijs de Boer, Ivo de Groot, Koen Vos, Noor van Dijk, Olaf Kok, Pien Dekker, Quinten Brouwer, Tess Smits, </v>
      </c>
      <c r="B28" s="0" t="str">
        <f aca="false">B27&amp;IF(AND(Spelers!$A28&lt;&gt;"",Spelers!H28="x"),Spelers!$A28&amp;", ","")</f>
        <v>Anna de Vries, Bram Jansen, Carla Bakker, Daan Visser, Eva Smit, Floor Meijer, Ivo de Groot, Lotte Peters, Sem Dijkstra, Tess Smits, Umut de Graaf, </v>
      </c>
      <c r="C28" s="0" t="str">
        <f aca="false">C27&amp;IF(AND(Spelers!$A28&lt;&gt;"",Spelers!I28="x"),Spelers!$A28&amp;", ","")</f>
        <v>Eva Smit, Floor Meijer, Gijs de Boer, Ivo de Groot, Jasmijn Bos, Koen Vos, Lotte Peters, Milan Hendriks, Noor van Dijk, Olaf Kok, Pien Dekker, Sem Dijkstra, Umut de Graaf, Vera van der Meer, </v>
      </c>
      <c r="D28" s="0" t="str">
        <f aca="false">D27&amp;IF(AND(Spelers!$A28&lt;&gt;"",Spelers!J28="x"),Spelers!$A28&amp;", ","")</f>
        <v>Anna de Vries, Eva Smit, Floor Meijer, Hanna Mulder, Koen Vos, Lotte Peters, Milan Hendriks, Pien Dekker, Quinten Brouwer, Roos de Wit, Sem Dijkstra, Tess Smits, Wout Kuipers, Yara Hoekstra, </v>
      </c>
      <c r="E28" s="0" t="str">
        <f aca="false">E27&amp;IF(AND(Spelers!$A28&lt;&gt;"",Spelers!K28="x"),Spelers!$A28&amp;", ","")</f>
        <v>Anna de Vries, Bram Jansen, Daan Visser, Floor Meijer, Gijs de Boer, Hanna Mulder, Jasmijn Bos, Koen Vos, Lotte Peters, Quinten Brouwer, Roos de Wit, Umut de Graaf, Vera van der Meer, Wout Kuipers, </v>
      </c>
      <c r="F28" s="0" t="str">
        <f aca="false">F27&amp;IF(AND(Spelers!$A28&lt;&gt;"",Spelers!L28="x"),Spelers!$A28&amp;", ","")</f>
        <v/>
      </c>
      <c r="G28" s="0" t="str">
        <f aca="false">G27&amp;IF(AND(Spelers!$A28&lt;&gt;"",Spelers!M28="x"),Spelers!$A28&amp;", ","")</f>
        <v/>
      </c>
      <c r="H28" s="0" t="str">
        <f aca="false">H27&amp;IF(AND(Spelers!$A28&lt;&gt;"",Spelers!N28="x"),Spelers!$A28&amp;", ","")</f>
        <v>Eva Smit, Hanna Mulder, Ivo de Groot, Koen Vos, Lotte Peters, Milan Hendriks, Pien Dekker, Roos de Wit, Tess Smits, Umut de Graaf, Vera van der Meer, Yara Hoekstra, </v>
      </c>
      <c r="I28" s="0" t="str">
        <f aca="false">I27&amp;IF(AND(Spelers!$A28&lt;&gt;"",Spelers!O28="x"),Spelers!$A28&amp;", ","")</f>
        <v>Floor Meijer, Lotte Peters, Tess Smits, Yara Hoekstra, </v>
      </c>
      <c r="J28" s="0" t="str">
        <f aca="false">J27&amp;IF(AND(Spelers!$A28&lt;&gt;"",Spelers!P28="x"),Spelers!$A28&amp;", ","")</f>
        <v>Bram Jansen, Quinten Brouwer, Roos de Wit, Umut de Graaf, Wout Kuipers, </v>
      </c>
      <c r="K28" s="0" t="str">
        <f aca="false">K27&amp;IF(AND(AND(Spelers!$A28&lt;&gt;"",Spelers!G28="x"),Spelers!S28="Nog niet ingedeeld"),Spelers!$A28&amp;", ","")</f>
        <v>Olaf Kok, Pien Dekker, Quinten Brouwer, Tess Smits, </v>
      </c>
      <c r="L28" s="0" t="str">
        <f aca="false">L27&amp;IF(AND(AND(Spelers!$A28&lt;&gt;"",Spelers!H28="x"),Spelers!S28="Nog niet ingedeeld"),Spelers!$A28&amp;", ","")</f>
        <v>Daan Visser, Sem Dijkstra, Tess Smits, Umut de Graaf, </v>
      </c>
      <c r="M28" s="0" t="str">
        <f aca="false">M27&amp;IF(AND(AND(Spelers!$A28&lt;&gt;"",Spelers!I28="x"),Spelers!S28="Nog niet ingedeeld"),Spelers!$A28&amp;", ","")</f>
        <v>Jasmijn Bos, Olaf Kok, Pien Dekker, Sem Dijkstra, Umut de Graaf, Vera van der Meer, </v>
      </c>
      <c r="N28" s="0" t="str">
        <f aca="false">N27&amp;IF(AND(AND(Spelers!$A28&lt;&gt;"",Spelers!J28="x"),Spelers!S28="Nog niet ingedeeld"),Spelers!$A28&amp;", ","")</f>
        <v>Pien Dekker, Quinten Brouwer, Sem Dijkstra, Tess Smits, Wout Kuipers, Yara Hoekstra, </v>
      </c>
      <c r="O28" s="0" t="str">
        <f aca="false">O27&amp;IF(AND(AND(Spelers!$A28&lt;&gt;"",Spelers!K28="x"),Spelers!S28="Nog niet ingedeeld"),Spelers!$A28&amp;", ","")</f>
        <v>Daan Visser, Jasmijn Bos, Quinten Brouwer, Umut de Graaf, Vera van der Meer, Wout Kuipers, </v>
      </c>
      <c r="P28" s="0" t="str">
        <f aca="false">P27&amp;IF(AND(AND(Spelers!$A28&lt;&gt;"",Spelers!L28="x"),Spelers!S28="Nog niet ingedeeld"),Spelers!$A28&amp;", ","")</f>
        <v/>
      </c>
      <c r="Q28" s="0" t="str">
        <f aca="false">Q27&amp;IF(AND(AND(Spelers!$A28&lt;&gt;"",Spelers!M28="x"),Spelers!S28="Nog niet ingedeeld"),Spelers!$A28&amp;", ","")</f>
        <v/>
      </c>
      <c r="R28" s="0" t="str">
        <f aca="false">R27&amp;IF(AND(AND(Spelers!$A28&lt;&gt;"",Spelers!N28="x"),Spelers!S28="Nog niet ingedeeld"),Spelers!$A28&amp;", ","")</f>
        <v>Pien Dekker, Tess Smits, Umut de Graaf, Vera van der Meer, Yara Hoekstra, </v>
      </c>
      <c r="S28" s="0" t="str">
        <f aca="false">S27&amp;IF(AND(AND(Spelers!$A28&lt;&gt;"",Spelers!O28="x"),Spelers!S28="Nog niet ingedeeld"),Spelers!$A28&amp;", ","")</f>
        <v>Tess Smits, Yara Hoekstra, </v>
      </c>
      <c r="T28" s="0" t="str">
        <f aca="false">T27&amp;IF(AND(AND(Spelers!$A28&lt;&gt;"",Spelers!P28="x"),Spelers!S28="Nog niet ingedeeld"),Spelers!$A28&amp;", ","")</f>
        <v>Quinten Brouwer, Umut de Graaf, Wout Kuipers, </v>
      </c>
    </row>
    <row r="29" customFormat="false" ht="15" hidden="false" customHeight="false" outlineLevel="0" collapsed="false">
      <c r="A29" s="0" t="str">
        <f aca="false">A28&amp;IF(AND(Spelers!$A29&lt;&gt;"",Spelers!G29="x"),Spelers!$A29&amp;", ","")</f>
        <v>Anna de Vries, Bram Jansen, Carla Bakker, Eva Smit, Floor Meijer, Gijs de Boer, Ivo de Groot, Koen Vos, Noor van Dijk, Olaf Kok, Pien Dekker, Quinten Brouwer, Tess Smits, </v>
      </c>
      <c r="B29" s="0" t="str">
        <f aca="false">B28&amp;IF(AND(Spelers!$A29&lt;&gt;"",Spelers!H29="x"),Spelers!$A29&amp;", ","")</f>
        <v>Anna de Vries, Bram Jansen, Carla Bakker, Daan Visser, Eva Smit, Floor Meijer, Ivo de Groot, Lotte Peters, Sem Dijkstra, Tess Smits, Umut de Graaf, </v>
      </c>
      <c r="C29" s="0" t="str">
        <f aca="false">C28&amp;IF(AND(Spelers!$A29&lt;&gt;"",Spelers!I29="x"),Spelers!$A29&amp;", ","")</f>
        <v>Eva Smit, Floor Meijer, Gijs de Boer, Ivo de Groot, Jasmijn Bos, Koen Vos, Lotte Peters, Milan Hendriks, Noor van Dijk, Olaf Kok, Pien Dekker, Sem Dijkstra, Umut de Graaf, Vera van der Meer, </v>
      </c>
      <c r="D29" s="0" t="str">
        <f aca="false">D28&amp;IF(AND(Spelers!$A29&lt;&gt;"",Spelers!J29="x"),Spelers!$A29&amp;", ","")</f>
        <v>Anna de Vries, Eva Smit, Floor Meijer, Hanna Mulder, Koen Vos, Lotte Peters, Milan Hendriks, Pien Dekker, Quinten Brouwer, Roos de Wit, Sem Dijkstra, Tess Smits, Wout Kuipers, Yara Hoekstra, </v>
      </c>
      <c r="E29" s="0" t="str">
        <f aca="false">E28&amp;IF(AND(Spelers!$A29&lt;&gt;"",Spelers!K29="x"),Spelers!$A29&amp;", ","")</f>
        <v>Anna de Vries, Bram Jansen, Daan Visser, Floor Meijer, Gijs de Boer, Hanna Mulder, Jasmijn Bos, Koen Vos, Lotte Peters, Quinten Brouwer, Roos de Wit, Umut de Graaf, Vera van der Meer, Wout Kuipers, </v>
      </c>
      <c r="F29" s="0" t="str">
        <f aca="false">F28&amp;IF(AND(Spelers!$A29&lt;&gt;"",Spelers!L29="x"),Spelers!$A29&amp;", ","")</f>
        <v>Lucas Mertens, </v>
      </c>
      <c r="G29" s="0" t="str">
        <f aca="false">G28&amp;IF(AND(Spelers!$A29&lt;&gt;"",Spelers!M29="x"),Spelers!$A29&amp;", ","")</f>
        <v>Lucas Mertens, </v>
      </c>
      <c r="H29" s="0" t="str">
        <f aca="false">H28&amp;IF(AND(Spelers!$A29&lt;&gt;"",Spelers!N29="x"),Spelers!$A29&amp;", ","")</f>
        <v>Eva Smit, Hanna Mulder, Ivo de Groot, Koen Vos, Lotte Peters, Milan Hendriks, Pien Dekker, Roos de Wit, Tess Smits, Umut de Graaf, Vera van der Meer, Yara Hoekstra, </v>
      </c>
      <c r="I29" s="0" t="str">
        <f aca="false">I28&amp;IF(AND(Spelers!$A29&lt;&gt;"",Spelers!O29="x"),Spelers!$A29&amp;", ","")</f>
        <v>Floor Meijer, Lotte Peters, Tess Smits, Yara Hoekstra, </v>
      </c>
      <c r="J29" s="0" t="str">
        <f aca="false">J28&amp;IF(AND(Spelers!$A29&lt;&gt;"",Spelers!P29="x"),Spelers!$A29&amp;", ","")</f>
        <v>Bram Jansen, Quinten Brouwer, Roos de Wit, Umut de Graaf, Wout Kuipers, </v>
      </c>
      <c r="K29" s="0" t="str">
        <f aca="false">K28&amp;IF(AND(AND(Spelers!$A29&lt;&gt;"",Spelers!G29="x"),Spelers!S29="Nog niet ingedeeld"),Spelers!$A29&amp;", ","")</f>
        <v>Olaf Kok, Pien Dekker, Quinten Brouwer, Tess Smits, </v>
      </c>
      <c r="L29" s="0" t="str">
        <f aca="false">L28&amp;IF(AND(AND(Spelers!$A29&lt;&gt;"",Spelers!H29="x"),Spelers!S29="Nog niet ingedeeld"),Spelers!$A29&amp;", ","")</f>
        <v>Daan Visser, Sem Dijkstra, Tess Smits, Umut de Graaf, </v>
      </c>
      <c r="M29" s="0" t="str">
        <f aca="false">M28&amp;IF(AND(AND(Spelers!$A29&lt;&gt;"",Spelers!I29="x"),Spelers!S29="Nog niet ingedeeld"),Spelers!$A29&amp;", ","")</f>
        <v>Jasmijn Bos, Olaf Kok, Pien Dekker, Sem Dijkstra, Umut de Graaf, Vera van der Meer, </v>
      </c>
      <c r="N29" s="0" t="str">
        <f aca="false">N28&amp;IF(AND(AND(Spelers!$A29&lt;&gt;"",Spelers!J29="x"),Spelers!S29="Nog niet ingedeeld"),Spelers!$A29&amp;", ","")</f>
        <v>Pien Dekker, Quinten Brouwer, Sem Dijkstra, Tess Smits, Wout Kuipers, Yara Hoekstra, </v>
      </c>
      <c r="O29" s="0" t="str">
        <f aca="false">O28&amp;IF(AND(AND(Spelers!$A29&lt;&gt;"",Spelers!K29="x"),Spelers!S29="Nog niet ingedeeld"),Spelers!$A29&amp;", ","")</f>
        <v>Daan Visser, Jasmijn Bos, Quinten Brouwer, Umut de Graaf, Vera van der Meer, Wout Kuipers, </v>
      </c>
      <c r="P29" s="0" t="str">
        <f aca="false">P28&amp;IF(AND(AND(Spelers!$A29&lt;&gt;"",Spelers!L29="x"),Spelers!S29="Nog niet ingedeeld"),Spelers!$A29&amp;", ","")</f>
        <v/>
      </c>
      <c r="Q29" s="0" t="str">
        <f aca="false">Q28&amp;IF(AND(AND(Spelers!$A29&lt;&gt;"",Spelers!M29="x"),Spelers!S29="Nog niet ingedeeld"),Spelers!$A29&amp;", ","")</f>
        <v/>
      </c>
      <c r="R29" s="0" t="str">
        <f aca="false">R28&amp;IF(AND(AND(Spelers!$A29&lt;&gt;"",Spelers!N29="x"),Spelers!S29="Nog niet ingedeeld"),Spelers!$A29&amp;", ","")</f>
        <v>Pien Dekker, Tess Smits, Umut de Graaf, Vera van der Meer, Yara Hoekstra, </v>
      </c>
      <c r="S29" s="0" t="str">
        <f aca="false">S28&amp;IF(AND(AND(Spelers!$A29&lt;&gt;"",Spelers!O29="x"),Spelers!S29="Nog niet ingedeeld"),Spelers!$A29&amp;", ","")</f>
        <v>Tess Smits, Yara Hoekstra, </v>
      </c>
      <c r="T29" s="0" t="str">
        <f aca="false">T28&amp;IF(AND(AND(Spelers!$A29&lt;&gt;"",Spelers!P29="x"),Spelers!S29="Nog niet ingedeeld"),Spelers!$A29&amp;", ","")</f>
        <v>Quinten Brouwer, Umut de Graaf, Wout Kuipers, </v>
      </c>
    </row>
    <row r="30" customFormat="false" ht="15" hidden="false" customHeight="false" outlineLevel="0" collapsed="false">
      <c r="A30" s="0" t="str">
        <f aca="false">A29&amp;IF(AND(Spelers!$A30&lt;&gt;"",Spelers!G30="x"),Spelers!$A30&amp;", ","")</f>
        <v>Anna de Vries, Bram Jansen, Carla Bakker, Eva Smit, Floor Meijer, Gijs de Boer, Ivo de Groot, Koen Vos, Noor van Dijk, Olaf Kok, Pien Dekker, Quinten Brouwer, Tess Smits, </v>
      </c>
      <c r="B30" s="0" t="str">
        <f aca="false">B29&amp;IF(AND(Spelers!$A30&lt;&gt;"",Spelers!H30="x"),Spelers!$A30&amp;", ","")</f>
        <v>Anna de Vries, Bram Jansen, Carla Bakker, Daan Visser, Eva Smit, Floor Meijer, Ivo de Groot, Lotte Peters, Sem Dijkstra, Tess Smits, Umut de Graaf, </v>
      </c>
      <c r="C30" s="0" t="str">
        <f aca="false">C29&amp;IF(AND(Spelers!$A30&lt;&gt;"",Spelers!I30="x"),Spelers!$A30&amp;", ","")</f>
        <v>Eva Smit, Floor Meijer, Gijs de Boer, Ivo de Groot, Jasmijn Bos, Koen Vos, Lotte Peters, Milan Hendriks, Noor van Dijk, Olaf Kok, Pien Dekker, Sem Dijkstra, Umut de Graaf, Vera van der Meer, </v>
      </c>
      <c r="D30" s="0" t="str">
        <f aca="false">D29&amp;IF(AND(Spelers!$A30&lt;&gt;"",Spelers!J30="x"),Spelers!$A30&amp;", ","")</f>
        <v>Anna de Vries, Eva Smit, Floor Meijer, Hanna Mulder, Koen Vos, Lotte Peters, Milan Hendriks, Pien Dekker, Quinten Brouwer, Roos de Wit, Sem Dijkstra, Tess Smits, Wout Kuipers, Yara Hoekstra, </v>
      </c>
      <c r="E30" s="0" t="str">
        <f aca="false">E29&amp;IF(AND(Spelers!$A30&lt;&gt;"",Spelers!K30="x"),Spelers!$A30&amp;", ","")</f>
        <v>Anna de Vries, Bram Jansen, Daan Visser, Floor Meijer, Gijs de Boer, Hanna Mulder, Jasmijn Bos, Koen Vos, Lotte Peters, Quinten Brouwer, Roos de Wit, Umut de Graaf, Vera van der Meer, Wout Kuipers, </v>
      </c>
      <c r="F30" s="0" t="str">
        <f aca="false">F29&amp;IF(AND(Spelers!$A30&lt;&gt;"",Spelers!L30="x"),Spelers!$A30&amp;", ","")</f>
        <v>Lucas Mertens, Sara Wouters, </v>
      </c>
      <c r="G30" s="0" t="str">
        <f aca="false">G29&amp;IF(AND(Spelers!$A30&lt;&gt;"",Spelers!M30="x"),Spelers!$A30&amp;", ","")</f>
        <v>Lucas Mertens, </v>
      </c>
      <c r="H30" s="0" t="str">
        <f aca="false">H29&amp;IF(AND(Spelers!$A30&lt;&gt;"",Spelers!N30="x"),Spelers!$A30&amp;", ","")</f>
        <v>Eva Smit, Hanna Mulder, Ivo de Groot, Koen Vos, Lotte Peters, Milan Hendriks, Pien Dekker, Roos de Wit, Tess Smits, Umut de Graaf, Vera van der Meer, Yara Hoekstra, </v>
      </c>
      <c r="I30" s="0" t="str">
        <f aca="false">I29&amp;IF(AND(Spelers!$A30&lt;&gt;"",Spelers!O30="x"),Spelers!$A30&amp;", ","")</f>
        <v>Floor Meijer, Lotte Peters, Tess Smits, Yara Hoekstra, Sara Wouters, </v>
      </c>
      <c r="J30" s="0" t="str">
        <f aca="false">J29&amp;IF(AND(Spelers!$A30&lt;&gt;"",Spelers!P30="x"),Spelers!$A30&amp;", ","")</f>
        <v>Bram Jansen, Quinten Brouwer, Roos de Wit, Umut de Graaf, Wout Kuipers, </v>
      </c>
      <c r="K30" s="0" t="str">
        <f aca="false">K29&amp;IF(AND(AND(Spelers!$A30&lt;&gt;"",Spelers!G30="x"),Spelers!S30="Nog niet ingedeeld"),Spelers!$A30&amp;", ","")</f>
        <v>Olaf Kok, Pien Dekker, Quinten Brouwer, Tess Smits, </v>
      </c>
      <c r="L30" s="0" t="str">
        <f aca="false">L29&amp;IF(AND(AND(Spelers!$A30&lt;&gt;"",Spelers!H30="x"),Spelers!S30="Nog niet ingedeeld"),Spelers!$A30&amp;", ","")</f>
        <v>Daan Visser, Sem Dijkstra, Tess Smits, Umut de Graaf, </v>
      </c>
      <c r="M30" s="0" t="str">
        <f aca="false">M29&amp;IF(AND(AND(Spelers!$A30&lt;&gt;"",Spelers!I30="x"),Spelers!S30="Nog niet ingedeeld"),Spelers!$A30&amp;", ","")</f>
        <v>Jasmijn Bos, Olaf Kok, Pien Dekker, Sem Dijkstra, Umut de Graaf, Vera van der Meer, </v>
      </c>
      <c r="N30" s="0" t="str">
        <f aca="false">N29&amp;IF(AND(AND(Spelers!$A30&lt;&gt;"",Spelers!J30="x"),Spelers!S30="Nog niet ingedeeld"),Spelers!$A30&amp;", ","")</f>
        <v>Pien Dekker, Quinten Brouwer, Sem Dijkstra, Tess Smits, Wout Kuipers, Yara Hoekstra, </v>
      </c>
      <c r="O30" s="0" t="str">
        <f aca="false">O29&amp;IF(AND(AND(Spelers!$A30&lt;&gt;"",Spelers!K30="x"),Spelers!S30="Nog niet ingedeeld"),Spelers!$A30&amp;", ","")</f>
        <v>Daan Visser, Jasmijn Bos, Quinten Brouwer, Umut de Graaf, Vera van der Meer, Wout Kuipers, </v>
      </c>
      <c r="P30" s="0" t="str">
        <f aca="false">P29&amp;IF(AND(AND(Spelers!$A30&lt;&gt;"",Spelers!L30="x"),Spelers!S30="Nog niet ingedeeld"),Spelers!$A30&amp;", ","")</f>
        <v/>
      </c>
      <c r="Q30" s="0" t="str">
        <f aca="false">Q29&amp;IF(AND(AND(Spelers!$A30&lt;&gt;"",Spelers!M30="x"),Spelers!S30="Nog niet ingedeeld"),Spelers!$A30&amp;", ","")</f>
        <v/>
      </c>
      <c r="R30" s="0" t="str">
        <f aca="false">R29&amp;IF(AND(AND(Spelers!$A30&lt;&gt;"",Spelers!N30="x"),Spelers!S30="Nog niet ingedeeld"),Spelers!$A30&amp;", ","")</f>
        <v>Pien Dekker, Tess Smits, Umut de Graaf, Vera van der Meer, Yara Hoekstra, </v>
      </c>
      <c r="S30" s="0" t="str">
        <f aca="false">S29&amp;IF(AND(AND(Spelers!$A30&lt;&gt;"",Spelers!O30="x"),Spelers!S30="Nog niet ingedeeld"),Spelers!$A30&amp;", ","")</f>
        <v>Tess Smits, Yara Hoekstra, </v>
      </c>
      <c r="T30" s="0" t="str">
        <f aca="false">T29&amp;IF(AND(AND(Spelers!$A30&lt;&gt;"",Spelers!P30="x"),Spelers!S30="Nog niet ingedeeld"),Spelers!$A30&amp;", ","")</f>
        <v>Quinten Brouwer, Umut de Graaf, Wout Kuipers, </v>
      </c>
    </row>
    <row r="31" customFormat="false" ht="15" hidden="false" customHeight="false" outlineLevel="0" collapsed="false">
      <c r="A31" s="0" t="str">
        <f aca="false">A30&amp;IF(AND(Spelers!$A31&lt;&gt;"",Spelers!G31="x"),Spelers!$A31&amp;", ","")</f>
        <v>Anna de Vries, Bram Jansen, Carla Bakker, Eva Smit, Floor Meijer, Gijs de Boer, Ivo de Groot, Koen Vos, Noor van Dijk, Olaf Kok, Pien Dekker, Quinten Brouwer, Tess Smits, </v>
      </c>
      <c r="B31" s="0" t="str">
        <f aca="false">B30&amp;IF(AND(Spelers!$A31&lt;&gt;"",Spelers!H31="x"),Spelers!$A31&amp;", ","")</f>
        <v>Anna de Vries, Bram Jansen, Carla Bakker, Daan Visser, Eva Smit, Floor Meijer, Ivo de Groot, Lotte Peters, Sem Dijkstra, Tess Smits, Umut de Graaf, </v>
      </c>
      <c r="C31" s="0" t="str">
        <f aca="false">C30&amp;IF(AND(Spelers!$A31&lt;&gt;"",Spelers!I31="x"),Spelers!$A31&amp;", ","")</f>
        <v>Eva Smit, Floor Meijer, Gijs de Boer, Ivo de Groot, Jasmijn Bos, Koen Vos, Lotte Peters, Milan Hendriks, Noor van Dijk, Olaf Kok, Pien Dekker, Sem Dijkstra, Umut de Graaf, Vera van der Meer, </v>
      </c>
      <c r="D31" s="0" t="str">
        <f aca="false">D30&amp;IF(AND(Spelers!$A31&lt;&gt;"",Spelers!J31="x"),Spelers!$A31&amp;", ","")</f>
        <v>Anna de Vries, Eva Smit, Floor Meijer, Hanna Mulder, Koen Vos, Lotte Peters, Milan Hendriks, Pien Dekker, Quinten Brouwer, Roos de Wit, Sem Dijkstra, Tess Smits, Wout Kuipers, Yara Hoekstra, </v>
      </c>
      <c r="E31" s="0" t="str">
        <f aca="false">E30&amp;IF(AND(Spelers!$A31&lt;&gt;"",Spelers!K31="x"),Spelers!$A31&amp;", ","")</f>
        <v>Anna de Vries, Bram Jansen, Daan Visser, Floor Meijer, Gijs de Boer, Hanna Mulder, Jasmijn Bos, Koen Vos, Lotte Peters, Quinten Brouwer, Roos de Wit, Umut de Graaf, Vera van der Meer, Wout Kuipers, </v>
      </c>
      <c r="F31" s="0" t="str">
        <f aca="false">F30&amp;IF(AND(Spelers!$A31&lt;&gt;"",Spelers!L31="x"),Spelers!$A31&amp;", ","")</f>
        <v>Lucas Mertens, Sara Wouters, Finn Claes, </v>
      </c>
      <c r="G31" s="0" t="str">
        <f aca="false">G30&amp;IF(AND(Spelers!$A31&lt;&gt;"",Spelers!M31="x"),Spelers!$A31&amp;", ","")</f>
        <v>Lucas Mertens, Finn Claes, </v>
      </c>
      <c r="H31" s="0" t="str">
        <f aca="false">H30&amp;IF(AND(Spelers!$A31&lt;&gt;"",Spelers!N31="x"),Spelers!$A31&amp;", ","")</f>
        <v>Eva Smit, Hanna Mulder, Ivo de Groot, Koen Vos, Lotte Peters, Milan Hendriks, Pien Dekker, Roos de Wit, Tess Smits, Umut de Graaf, Vera van der Meer, Yara Hoekstra, </v>
      </c>
      <c r="I31" s="0" t="str">
        <f aca="false">I30&amp;IF(AND(Spelers!$A31&lt;&gt;"",Spelers!O31="x"),Spelers!$A31&amp;", ","")</f>
        <v>Floor Meijer, Lotte Peters, Tess Smits, Yara Hoekstra, Sara Wouters, </v>
      </c>
      <c r="J31" s="0" t="str">
        <f aca="false">J30&amp;IF(AND(Spelers!$A31&lt;&gt;"",Spelers!P31="x"),Spelers!$A31&amp;", ","")</f>
        <v>Bram Jansen, Quinten Brouwer, Roos de Wit, Umut de Graaf, Wout Kuipers, </v>
      </c>
      <c r="K31" s="0" t="str">
        <f aca="false">K30&amp;IF(AND(AND(Spelers!$A31&lt;&gt;"",Spelers!G31="x"),Spelers!S31="Nog niet ingedeeld"),Spelers!$A31&amp;", ","")</f>
        <v>Olaf Kok, Pien Dekker, Quinten Brouwer, Tess Smits, </v>
      </c>
      <c r="L31" s="0" t="str">
        <f aca="false">L30&amp;IF(AND(AND(Spelers!$A31&lt;&gt;"",Spelers!H31="x"),Spelers!S31="Nog niet ingedeeld"),Spelers!$A31&amp;", ","")</f>
        <v>Daan Visser, Sem Dijkstra, Tess Smits, Umut de Graaf, </v>
      </c>
      <c r="M31" s="0" t="str">
        <f aca="false">M30&amp;IF(AND(AND(Spelers!$A31&lt;&gt;"",Spelers!I31="x"),Spelers!S31="Nog niet ingedeeld"),Spelers!$A31&amp;", ","")</f>
        <v>Jasmijn Bos, Olaf Kok, Pien Dekker, Sem Dijkstra, Umut de Graaf, Vera van der Meer, </v>
      </c>
      <c r="N31" s="0" t="str">
        <f aca="false">N30&amp;IF(AND(AND(Spelers!$A31&lt;&gt;"",Spelers!J31="x"),Spelers!S31="Nog niet ingedeeld"),Spelers!$A31&amp;", ","")</f>
        <v>Pien Dekker, Quinten Brouwer, Sem Dijkstra, Tess Smits, Wout Kuipers, Yara Hoekstra, </v>
      </c>
      <c r="O31" s="0" t="str">
        <f aca="false">O30&amp;IF(AND(AND(Spelers!$A31&lt;&gt;"",Spelers!K31="x"),Spelers!S31="Nog niet ingedeeld"),Spelers!$A31&amp;", ","")</f>
        <v>Daan Visser, Jasmijn Bos, Quinten Brouwer, Umut de Graaf, Vera van der Meer, Wout Kuipers, </v>
      </c>
      <c r="P31" s="0" t="str">
        <f aca="false">P30&amp;IF(AND(AND(Spelers!$A31&lt;&gt;"",Spelers!L31="x"),Spelers!S31="Nog niet ingedeeld"),Spelers!$A31&amp;", ","")</f>
        <v/>
      </c>
      <c r="Q31" s="0" t="str">
        <f aca="false">Q30&amp;IF(AND(AND(Spelers!$A31&lt;&gt;"",Spelers!M31="x"),Spelers!S31="Nog niet ingedeeld"),Spelers!$A31&amp;", ","")</f>
        <v/>
      </c>
      <c r="R31" s="0" t="str">
        <f aca="false">R30&amp;IF(AND(AND(Spelers!$A31&lt;&gt;"",Spelers!N31="x"),Spelers!S31="Nog niet ingedeeld"),Spelers!$A31&amp;", ","")</f>
        <v>Pien Dekker, Tess Smits, Umut de Graaf, Vera van der Meer, Yara Hoekstra, </v>
      </c>
      <c r="S31" s="0" t="str">
        <f aca="false">S30&amp;IF(AND(AND(Spelers!$A31&lt;&gt;"",Spelers!O31="x"),Spelers!S31="Nog niet ingedeeld"),Spelers!$A31&amp;", ","")</f>
        <v>Tess Smits, Yara Hoekstra, </v>
      </c>
      <c r="T31" s="0" t="str">
        <f aca="false">T30&amp;IF(AND(AND(Spelers!$A31&lt;&gt;"",Spelers!P31="x"),Spelers!S31="Nog niet ingedeeld"),Spelers!$A31&amp;", ","")</f>
        <v>Quinten Brouwer, Umut de Graaf, Wout Kuipers, </v>
      </c>
    </row>
    <row r="32" customFormat="false" ht="15" hidden="false" customHeight="false" outlineLevel="0" collapsed="false">
      <c r="A32" s="0" t="str">
        <f aca="false">A31&amp;IF(AND(Spelers!$A32&lt;&gt;"",Spelers!G32="x"),Spelers!$A32&amp;", ","")</f>
        <v>Anna de Vries, Bram Jansen, Carla Bakker, Eva Smit, Floor Meijer, Gijs de Boer, Ivo de Groot, Koen Vos, Noor van Dijk, Olaf Kok, Pien Dekker, Quinten Brouwer, Tess Smits, </v>
      </c>
      <c r="B32" s="0" t="str">
        <f aca="false">B31&amp;IF(AND(Spelers!$A32&lt;&gt;"",Spelers!H32="x"),Spelers!$A32&amp;", ","")</f>
        <v>Anna de Vries, Bram Jansen, Carla Bakker, Daan Visser, Eva Smit, Floor Meijer, Ivo de Groot, Lotte Peters, Sem Dijkstra, Tess Smits, Umut de Graaf, </v>
      </c>
      <c r="C32" s="0" t="str">
        <f aca="false">C31&amp;IF(AND(Spelers!$A32&lt;&gt;"",Spelers!I32="x"),Spelers!$A32&amp;", ","")</f>
        <v>Eva Smit, Floor Meijer, Gijs de Boer, Ivo de Groot, Jasmijn Bos, Koen Vos, Lotte Peters, Milan Hendriks, Noor van Dijk, Olaf Kok, Pien Dekker, Sem Dijkstra, Umut de Graaf, Vera van der Meer, </v>
      </c>
      <c r="D32" s="0" t="str">
        <f aca="false">D31&amp;IF(AND(Spelers!$A32&lt;&gt;"",Spelers!J32="x"),Spelers!$A32&amp;", ","")</f>
        <v>Anna de Vries, Eva Smit, Floor Meijer, Hanna Mulder, Koen Vos, Lotte Peters, Milan Hendriks, Pien Dekker, Quinten Brouwer, Roos de Wit, Sem Dijkstra, Tess Smits, Wout Kuipers, Yara Hoekstra, </v>
      </c>
      <c r="E32" s="0" t="str">
        <f aca="false">E31&amp;IF(AND(Spelers!$A32&lt;&gt;"",Spelers!K32="x"),Spelers!$A32&amp;", ","")</f>
        <v>Anna de Vries, Bram Jansen, Daan Visser, Floor Meijer, Gijs de Boer, Hanna Mulder, Jasmijn Bos, Koen Vos, Lotte Peters, Quinten Brouwer, Roos de Wit, Umut de Graaf, Vera van der Meer, Wout Kuipers, </v>
      </c>
      <c r="F32" s="0" t="str">
        <f aca="false">F31&amp;IF(AND(Spelers!$A32&lt;&gt;"",Spelers!L32="x"),Spelers!$A32&amp;", ","")</f>
        <v>Lucas Mertens, Sara Wouters, Finn Claes, Mila Peeters, </v>
      </c>
      <c r="G32" s="0" t="str">
        <f aca="false">G31&amp;IF(AND(Spelers!$A32&lt;&gt;"",Spelers!M32="x"),Spelers!$A32&amp;", ","")</f>
        <v>Lucas Mertens, Finn Claes, </v>
      </c>
      <c r="H32" s="0" t="str">
        <f aca="false">H31&amp;IF(AND(Spelers!$A32&lt;&gt;"",Spelers!N32="x"),Spelers!$A32&amp;", ","")</f>
        <v>Eva Smit, Hanna Mulder, Ivo de Groot, Koen Vos, Lotte Peters, Milan Hendriks, Pien Dekker, Roos de Wit, Tess Smits, Umut de Graaf, Vera van der Meer, Yara Hoekstra, </v>
      </c>
      <c r="I32" s="0" t="str">
        <f aca="false">I31&amp;IF(AND(Spelers!$A32&lt;&gt;"",Spelers!O32="x"),Spelers!$A32&amp;", ","")</f>
        <v>Floor Meijer, Lotte Peters, Tess Smits, Yara Hoekstra, Sara Wouters, Mila Peeters, </v>
      </c>
      <c r="J32" s="0" t="str">
        <f aca="false">J31&amp;IF(AND(Spelers!$A32&lt;&gt;"",Spelers!P32="x"),Spelers!$A32&amp;", ","")</f>
        <v>Bram Jansen, Quinten Brouwer, Roos de Wit, Umut de Graaf, Wout Kuipers, </v>
      </c>
      <c r="K32" s="0" t="str">
        <f aca="false">K31&amp;IF(AND(AND(Spelers!$A32&lt;&gt;"",Spelers!G32="x"),Spelers!S32="Nog niet ingedeeld"),Spelers!$A32&amp;", ","")</f>
        <v>Olaf Kok, Pien Dekker, Quinten Brouwer, Tess Smits, </v>
      </c>
      <c r="L32" s="0" t="str">
        <f aca="false">L31&amp;IF(AND(AND(Spelers!$A32&lt;&gt;"",Spelers!H32="x"),Spelers!S32="Nog niet ingedeeld"),Spelers!$A32&amp;", ","")</f>
        <v>Daan Visser, Sem Dijkstra, Tess Smits, Umut de Graaf, </v>
      </c>
      <c r="M32" s="0" t="str">
        <f aca="false">M31&amp;IF(AND(AND(Spelers!$A32&lt;&gt;"",Spelers!I32="x"),Spelers!S32="Nog niet ingedeeld"),Spelers!$A32&amp;", ","")</f>
        <v>Jasmijn Bos, Olaf Kok, Pien Dekker, Sem Dijkstra, Umut de Graaf, Vera van der Meer, </v>
      </c>
      <c r="N32" s="0" t="str">
        <f aca="false">N31&amp;IF(AND(AND(Spelers!$A32&lt;&gt;"",Spelers!J32="x"),Spelers!S32="Nog niet ingedeeld"),Spelers!$A32&amp;", ","")</f>
        <v>Pien Dekker, Quinten Brouwer, Sem Dijkstra, Tess Smits, Wout Kuipers, Yara Hoekstra, </v>
      </c>
      <c r="O32" s="0" t="str">
        <f aca="false">O31&amp;IF(AND(AND(Spelers!$A32&lt;&gt;"",Spelers!K32="x"),Spelers!S32="Nog niet ingedeeld"),Spelers!$A32&amp;", ","")</f>
        <v>Daan Visser, Jasmijn Bos, Quinten Brouwer, Umut de Graaf, Vera van der Meer, Wout Kuipers, </v>
      </c>
      <c r="P32" s="0" t="str">
        <f aca="false">P31&amp;IF(AND(AND(Spelers!$A32&lt;&gt;"",Spelers!L32="x"),Spelers!S32="Nog niet ingedeeld"),Spelers!$A32&amp;", ","")</f>
        <v/>
      </c>
      <c r="Q32" s="0" t="str">
        <f aca="false">Q31&amp;IF(AND(AND(Spelers!$A32&lt;&gt;"",Spelers!M32="x"),Spelers!S32="Nog niet ingedeeld"),Spelers!$A32&amp;", ","")</f>
        <v/>
      </c>
      <c r="R32" s="0" t="str">
        <f aca="false">R31&amp;IF(AND(AND(Spelers!$A32&lt;&gt;"",Spelers!N32="x"),Spelers!S32="Nog niet ingedeeld"),Spelers!$A32&amp;", ","")</f>
        <v>Pien Dekker, Tess Smits, Umut de Graaf, Vera van der Meer, Yara Hoekstra, </v>
      </c>
      <c r="S32" s="0" t="str">
        <f aca="false">S31&amp;IF(AND(AND(Spelers!$A32&lt;&gt;"",Spelers!O32="x"),Spelers!S32="Nog niet ingedeeld"),Spelers!$A32&amp;", ","")</f>
        <v>Tess Smits, Yara Hoekstra, </v>
      </c>
      <c r="T32" s="0" t="str">
        <f aca="false">T31&amp;IF(AND(AND(Spelers!$A32&lt;&gt;"",Spelers!P32="x"),Spelers!S32="Nog niet ingedeeld"),Spelers!$A32&amp;", ","")</f>
        <v>Quinten Brouwer, Umut de Graaf, Wout Kuipers, </v>
      </c>
    </row>
    <row r="33" customFormat="false" ht="15" hidden="false" customHeight="false" outlineLevel="0" collapsed="false">
      <c r="A33" s="0" t="str">
        <f aca="false">A32&amp;IF(AND(Spelers!$A33&lt;&gt;"",Spelers!G33="x"),Spelers!$A33&amp;", ","")</f>
        <v>Anna de Vries, Bram Jansen, Carla Bakker, Eva Smit, Floor Meijer, Gijs de Boer, Ivo de Groot, Koen Vos, Noor van Dijk, Olaf Kok, Pien Dekker, Quinten Brouwer, Tess Smits, </v>
      </c>
      <c r="B33" s="0" t="str">
        <f aca="false">B32&amp;IF(AND(Spelers!$A33&lt;&gt;"",Spelers!H33="x"),Spelers!$A33&amp;", ","")</f>
        <v>Anna de Vries, Bram Jansen, Carla Bakker, Daan Visser, Eva Smit, Floor Meijer, Ivo de Groot, Lotte Peters, Sem Dijkstra, Tess Smits, Umut de Graaf, </v>
      </c>
      <c r="C33" s="0" t="str">
        <f aca="false">C32&amp;IF(AND(Spelers!$A33&lt;&gt;"",Spelers!I33="x"),Spelers!$A33&amp;", ","")</f>
        <v>Eva Smit, Floor Meijer, Gijs de Boer, Ivo de Groot, Jasmijn Bos, Koen Vos, Lotte Peters, Milan Hendriks, Noor van Dijk, Olaf Kok, Pien Dekker, Sem Dijkstra, Umut de Graaf, Vera van der Meer, </v>
      </c>
      <c r="D33" s="0" t="str">
        <f aca="false">D32&amp;IF(AND(Spelers!$A33&lt;&gt;"",Spelers!J33="x"),Spelers!$A33&amp;", ","")</f>
        <v>Anna de Vries, Eva Smit, Floor Meijer, Hanna Mulder, Koen Vos, Lotte Peters, Milan Hendriks, Pien Dekker, Quinten Brouwer, Roos de Wit, Sem Dijkstra, Tess Smits, Wout Kuipers, Yara Hoekstra, </v>
      </c>
      <c r="E33" s="0" t="str">
        <f aca="false">E32&amp;IF(AND(Spelers!$A33&lt;&gt;"",Spelers!K33="x"),Spelers!$A33&amp;", ","")</f>
        <v>Anna de Vries, Bram Jansen, Daan Visser, Floor Meijer, Gijs de Boer, Hanna Mulder, Jasmijn Bos, Koen Vos, Lotte Peters, Quinten Brouwer, Roos de Wit, Umut de Graaf, Vera van der Meer, Wout Kuipers, </v>
      </c>
      <c r="F33" s="0" t="str">
        <f aca="false">F32&amp;IF(AND(Spelers!$A33&lt;&gt;"",Spelers!L33="x"),Spelers!$A33&amp;", ","")</f>
        <v>Lucas Mertens, Sara Wouters, Finn Claes, Mila Peeters, Jens Maes, </v>
      </c>
      <c r="G33" s="0" t="str">
        <f aca="false">G32&amp;IF(AND(Spelers!$A33&lt;&gt;"",Spelers!M33="x"),Spelers!$A33&amp;", ","")</f>
        <v>Lucas Mertens, Finn Claes, </v>
      </c>
      <c r="H33" s="0" t="str">
        <f aca="false">H32&amp;IF(AND(Spelers!$A33&lt;&gt;"",Spelers!N33="x"),Spelers!$A33&amp;", ","")</f>
        <v>Eva Smit, Hanna Mulder, Ivo de Groot, Koen Vos, Lotte Peters, Milan Hendriks, Pien Dekker, Roos de Wit, Tess Smits, Umut de Graaf, Vera van der Meer, Yara Hoekstra, </v>
      </c>
      <c r="I33" s="0" t="str">
        <f aca="false">I32&amp;IF(AND(Spelers!$A33&lt;&gt;"",Spelers!O33="x"),Spelers!$A33&amp;", ","")</f>
        <v>Floor Meijer, Lotte Peters, Tess Smits, Yara Hoekstra, Sara Wouters, Mila Peeters, Jens Maes, </v>
      </c>
      <c r="J33" s="0" t="str">
        <f aca="false">J32&amp;IF(AND(Spelers!$A33&lt;&gt;"",Spelers!P33="x"),Spelers!$A33&amp;", ","")</f>
        <v>Bram Jansen, Quinten Brouwer, Roos de Wit, Umut de Graaf, Wout Kuipers, </v>
      </c>
      <c r="K33" s="0" t="str">
        <f aca="false">K32&amp;IF(AND(AND(Spelers!$A33&lt;&gt;"",Spelers!G33="x"),Spelers!S33="Nog niet ingedeeld"),Spelers!$A33&amp;", ","")</f>
        <v>Olaf Kok, Pien Dekker, Quinten Brouwer, Tess Smits, </v>
      </c>
      <c r="L33" s="0" t="str">
        <f aca="false">L32&amp;IF(AND(AND(Spelers!$A33&lt;&gt;"",Spelers!H33="x"),Spelers!S33="Nog niet ingedeeld"),Spelers!$A33&amp;", ","")</f>
        <v>Daan Visser, Sem Dijkstra, Tess Smits, Umut de Graaf, </v>
      </c>
      <c r="M33" s="0" t="str">
        <f aca="false">M32&amp;IF(AND(AND(Spelers!$A33&lt;&gt;"",Spelers!I33="x"),Spelers!S33="Nog niet ingedeeld"),Spelers!$A33&amp;", ","")</f>
        <v>Jasmijn Bos, Olaf Kok, Pien Dekker, Sem Dijkstra, Umut de Graaf, Vera van der Meer, </v>
      </c>
      <c r="N33" s="0" t="str">
        <f aca="false">N32&amp;IF(AND(AND(Spelers!$A33&lt;&gt;"",Spelers!J33="x"),Spelers!S33="Nog niet ingedeeld"),Spelers!$A33&amp;", ","")</f>
        <v>Pien Dekker, Quinten Brouwer, Sem Dijkstra, Tess Smits, Wout Kuipers, Yara Hoekstra, </v>
      </c>
      <c r="O33" s="0" t="str">
        <f aca="false">O32&amp;IF(AND(AND(Spelers!$A33&lt;&gt;"",Spelers!K33="x"),Spelers!S33="Nog niet ingedeeld"),Spelers!$A33&amp;", ","")</f>
        <v>Daan Visser, Jasmijn Bos, Quinten Brouwer, Umut de Graaf, Vera van der Meer, Wout Kuipers, </v>
      </c>
      <c r="P33" s="0" t="str">
        <f aca="false">P32&amp;IF(AND(AND(Spelers!$A33&lt;&gt;"",Spelers!L33="x"),Spelers!S33="Nog niet ingedeeld"),Spelers!$A33&amp;", ","")</f>
        <v/>
      </c>
      <c r="Q33" s="0" t="str">
        <f aca="false">Q32&amp;IF(AND(AND(Spelers!$A33&lt;&gt;"",Spelers!M33="x"),Spelers!S33="Nog niet ingedeeld"),Spelers!$A33&amp;", ","")</f>
        <v/>
      </c>
      <c r="R33" s="0" t="str">
        <f aca="false">R32&amp;IF(AND(AND(Spelers!$A33&lt;&gt;"",Spelers!N33="x"),Spelers!S33="Nog niet ingedeeld"),Spelers!$A33&amp;", ","")</f>
        <v>Pien Dekker, Tess Smits, Umut de Graaf, Vera van der Meer, Yara Hoekstra, </v>
      </c>
      <c r="S33" s="0" t="str">
        <f aca="false">S32&amp;IF(AND(AND(Spelers!$A33&lt;&gt;"",Spelers!O33="x"),Spelers!S33="Nog niet ingedeeld"),Spelers!$A33&amp;", ","")</f>
        <v>Tess Smits, Yara Hoekstra, </v>
      </c>
      <c r="T33" s="0" t="str">
        <f aca="false">T32&amp;IF(AND(AND(Spelers!$A33&lt;&gt;"",Spelers!P33="x"),Spelers!S33="Nog niet ingedeeld"),Spelers!$A33&amp;", ","")</f>
        <v>Quinten Brouwer, Umut de Graaf, Wout Kuipers, </v>
      </c>
    </row>
    <row r="34" customFormat="false" ht="15" hidden="false" customHeight="false" outlineLevel="0" collapsed="false">
      <c r="A34" s="0" t="str">
        <f aca="false">A33&amp;IF(AND(Spelers!$A34&lt;&gt;"",Spelers!G34="x"),Spelers!$A34&amp;", ","")</f>
        <v>Anna de Vries, Bram Jansen, Carla Bakker, Eva Smit, Floor Meijer, Gijs de Boer, Ivo de Groot, Koen Vos, Noor van Dijk, Olaf Kok, Pien Dekker, Quinten Brouwer, Tess Smits, </v>
      </c>
      <c r="B34" s="0" t="str">
        <f aca="false">B33&amp;IF(AND(Spelers!$A34&lt;&gt;"",Spelers!H34="x"),Spelers!$A34&amp;", ","")</f>
        <v>Anna de Vries, Bram Jansen, Carla Bakker, Daan Visser, Eva Smit, Floor Meijer, Ivo de Groot, Lotte Peters, Sem Dijkstra, Tess Smits, Umut de Graaf, </v>
      </c>
      <c r="C34" s="0" t="str">
        <f aca="false">C33&amp;IF(AND(Spelers!$A34&lt;&gt;"",Spelers!I34="x"),Spelers!$A34&amp;", ","")</f>
        <v>Eva Smit, Floor Meijer, Gijs de Boer, Ivo de Groot, Jasmijn Bos, Koen Vos, Lotte Peters, Milan Hendriks, Noor van Dijk, Olaf Kok, Pien Dekker, Sem Dijkstra, Umut de Graaf, Vera van der Meer, </v>
      </c>
      <c r="D34" s="0" t="str">
        <f aca="false">D33&amp;IF(AND(Spelers!$A34&lt;&gt;"",Spelers!J34="x"),Spelers!$A34&amp;", ","")</f>
        <v>Anna de Vries, Eva Smit, Floor Meijer, Hanna Mulder, Koen Vos, Lotte Peters, Milan Hendriks, Pien Dekker, Quinten Brouwer, Roos de Wit, Sem Dijkstra, Tess Smits, Wout Kuipers, Yara Hoekstra, </v>
      </c>
      <c r="E34" s="0" t="str">
        <f aca="false">E33&amp;IF(AND(Spelers!$A34&lt;&gt;"",Spelers!K34="x"),Spelers!$A34&amp;", ","")</f>
        <v>Anna de Vries, Bram Jansen, Daan Visser, Floor Meijer, Gijs de Boer, Hanna Mulder, Jasmijn Bos, Koen Vos, Lotte Peters, Quinten Brouwer, Roos de Wit, Umut de Graaf, Vera van der Meer, Wout Kuipers, </v>
      </c>
      <c r="F34" s="0" t="str">
        <f aca="false">F33&amp;IF(AND(Spelers!$A34&lt;&gt;"",Spelers!L34="x"),Spelers!$A34&amp;", ","")</f>
        <v>Lucas Mertens, Sara Wouters, Finn Claes, Mila Peeters, Jens Maes, Zoë Willems, </v>
      </c>
      <c r="G34" s="0" t="str">
        <f aca="false">G33&amp;IF(AND(Spelers!$A34&lt;&gt;"",Spelers!M34="x"),Spelers!$A34&amp;", ","")</f>
        <v>Lucas Mertens, Finn Claes, </v>
      </c>
      <c r="H34" s="0" t="str">
        <f aca="false">H33&amp;IF(AND(Spelers!$A34&lt;&gt;"",Spelers!N34="x"),Spelers!$A34&amp;", ","")</f>
        <v>Eva Smit, Hanna Mulder, Ivo de Groot, Koen Vos, Lotte Peters, Milan Hendriks, Pien Dekker, Roos de Wit, Tess Smits, Umut de Graaf, Vera van der Meer, Yara Hoekstra, </v>
      </c>
      <c r="I34" s="0" t="str">
        <f aca="false">I33&amp;IF(AND(Spelers!$A34&lt;&gt;"",Spelers!O34="x"),Spelers!$A34&amp;", ","")</f>
        <v>Floor Meijer, Lotte Peters, Tess Smits, Yara Hoekstra, Sara Wouters, Mila Peeters, Jens Maes, Zoë Willems, </v>
      </c>
      <c r="J34" s="0" t="str">
        <f aca="false">J33&amp;IF(AND(Spelers!$A34&lt;&gt;"",Spelers!P34="x"),Spelers!$A34&amp;", ","")</f>
        <v>Bram Jansen, Quinten Brouwer, Roos de Wit, Umut de Graaf, Wout Kuipers, </v>
      </c>
      <c r="K34" s="0" t="str">
        <f aca="false">K33&amp;IF(AND(AND(Spelers!$A34&lt;&gt;"",Spelers!G34="x"),Spelers!S34="Nog niet ingedeeld"),Spelers!$A34&amp;", ","")</f>
        <v>Olaf Kok, Pien Dekker, Quinten Brouwer, Tess Smits, </v>
      </c>
      <c r="L34" s="0" t="str">
        <f aca="false">L33&amp;IF(AND(AND(Spelers!$A34&lt;&gt;"",Spelers!H34="x"),Spelers!S34="Nog niet ingedeeld"),Spelers!$A34&amp;", ","")</f>
        <v>Daan Visser, Sem Dijkstra, Tess Smits, Umut de Graaf, </v>
      </c>
      <c r="M34" s="0" t="str">
        <f aca="false">M33&amp;IF(AND(AND(Spelers!$A34&lt;&gt;"",Spelers!I34="x"),Spelers!S34="Nog niet ingedeeld"),Spelers!$A34&amp;", ","")</f>
        <v>Jasmijn Bos, Olaf Kok, Pien Dekker, Sem Dijkstra, Umut de Graaf, Vera van der Meer, </v>
      </c>
      <c r="N34" s="0" t="str">
        <f aca="false">N33&amp;IF(AND(AND(Spelers!$A34&lt;&gt;"",Spelers!J34="x"),Spelers!S34="Nog niet ingedeeld"),Spelers!$A34&amp;", ","")</f>
        <v>Pien Dekker, Quinten Brouwer, Sem Dijkstra, Tess Smits, Wout Kuipers, Yara Hoekstra, </v>
      </c>
      <c r="O34" s="0" t="str">
        <f aca="false">O33&amp;IF(AND(AND(Spelers!$A34&lt;&gt;"",Spelers!K34="x"),Spelers!S34="Nog niet ingedeeld"),Spelers!$A34&amp;", ","")</f>
        <v>Daan Visser, Jasmijn Bos, Quinten Brouwer, Umut de Graaf, Vera van der Meer, Wout Kuipers, </v>
      </c>
      <c r="P34" s="0" t="str">
        <f aca="false">P33&amp;IF(AND(AND(Spelers!$A34&lt;&gt;"",Spelers!L34="x"),Spelers!S34="Nog niet ingedeeld"),Spelers!$A34&amp;", ","")</f>
        <v/>
      </c>
      <c r="Q34" s="0" t="str">
        <f aca="false">Q33&amp;IF(AND(AND(Spelers!$A34&lt;&gt;"",Spelers!M34="x"),Spelers!S34="Nog niet ingedeeld"),Spelers!$A34&amp;", ","")</f>
        <v/>
      </c>
      <c r="R34" s="0" t="str">
        <f aca="false">R33&amp;IF(AND(AND(Spelers!$A34&lt;&gt;"",Spelers!N34="x"),Spelers!S34="Nog niet ingedeeld"),Spelers!$A34&amp;", ","")</f>
        <v>Pien Dekker, Tess Smits, Umut de Graaf, Vera van der Meer, Yara Hoekstra, </v>
      </c>
      <c r="S34" s="0" t="str">
        <f aca="false">S33&amp;IF(AND(AND(Spelers!$A34&lt;&gt;"",Spelers!O34="x"),Spelers!S34="Nog niet ingedeeld"),Spelers!$A34&amp;", ","")</f>
        <v>Tess Smits, Yara Hoekstra, </v>
      </c>
      <c r="T34" s="0" t="str">
        <f aca="false">T33&amp;IF(AND(AND(Spelers!$A34&lt;&gt;"",Spelers!P34="x"),Spelers!S34="Nog niet ingedeeld"),Spelers!$A34&amp;", ","")</f>
        <v>Quinten Brouwer, Umut de Graaf, Wout Kuipers, </v>
      </c>
    </row>
    <row r="35" customFormat="false" ht="15" hidden="false" customHeight="false" outlineLevel="0" collapsed="false">
      <c r="A35" s="0" t="str">
        <f aca="false">A34&amp;IF(AND(Spelers!$A35&lt;&gt;"",Spelers!G35="x"),Spelers!$A35&amp;", ","")</f>
        <v>Anna de Vries, Bram Jansen, Carla Bakker, Eva Smit, Floor Meijer, Gijs de Boer, Ivo de Groot, Koen Vos, Noor van Dijk, Olaf Kok, Pien Dekker, Quinten Brouwer, Tess Smits, </v>
      </c>
      <c r="B35" s="0" t="str">
        <f aca="false">B34&amp;IF(AND(Spelers!$A35&lt;&gt;"",Spelers!H35="x"),Spelers!$A35&amp;", ","")</f>
        <v>Anna de Vries, Bram Jansen, Carla Bakker, Daan Visser, Eva Smit, Floor Meijer, Ivo de Groot, Lotte Peters, Sem Dijkstra, Tess Smits, Umut de Graaf, </v>
      </c>
      <c r="C35" s="0" t="str">
        <f aca="false">C34&amp;IF(AND(Spelers!$A35&lt;&gt;"",Spelers!I35="x"),Spelers!$A35&amp;", ","")</f>
        <v>Eva Smit, Floor Meijer, Gijs de Boer, Ivo de Groot, Jasmijn Bos, Koen Vos, Lotte Peters, Milan Hendriks, Noor van Dijk, Olaf Kok, Pien Dekker, Sem Dijkstra, Umut de Graaf, Vera van der Meer, </v>
      </c>
      <c r="D35" s="0" t="str">
        <f aca="false">D34&amp;IF(AND(Spelers!$A35&lt;&gt;"",Spelers!J35="x"),Spelers!$A35&amp;", ","")</f>
        <v>Anna de Vries, Eva Smit, Floor Meijer, Hanna Mulder, Koen Vos, Lotte Peters, Milan Hendriks, Pien Dekker, Quinten Brouwer, Roos de Wit, Sem Dijkstra, Tess Smits, Wout Kuipers, Yara Hoekstra, </v>
      </c>
      <c r="E35" s="0" t="str">
        <f aca="false">E34&amp;IF(AND(Spelers!$A35&lt;&gt;"",Spelers!K35="x"),Spelers!$A35&amp;", ","")</f>
        <v>Anna de Vries, Bram Jansen, Daan Visser, Floor Meijer, Gijs de Boer, Hanna Mulder, Jasmijn Bos, Koen Vos, Lotte Peters, Quinten Brouwer, Roos de Wit, Umut de Graaf, Vera van der Meer, Wout Kuipers, </v>
      </c>
      <c r="F35" s="0" t="str">
        <f aca="false">F34&amp;IF(AND(Spelers!$A35&lt;&gt;"",Spelers!L35="x"),Spelers!$A35&amp;", ","")</f>
        <v>Lucas Mertens, Sara Wouters, Finn Claes, Mila Peeters, Jens Maes, Zoë Willems, Noah Lambert, </v>
      </c>
      <c r="G35" s="0" t="str">
        <f aca="false">G34&amp;IF(AND(Spelers!$A35&lt;&gt;"",Spelers!M35="x"),Spelers!$A35&amp;", ","")</f>
        <v>Lucas Mertens, Finn Claes, Noah Lambert, </v>
      </c>
      <c r="H35" s="0" t="str">
        <f aca="false">H34&amp;IF(AND(Spelers!$A35&lt;&gt;"",Spelers!N35="x"),Spelers!$A35&amp;", ","")</f>
        <v>Eva Smit, Hanna Mulder, Ivo de Groot, Koen Vos, Lotte Peters, Milan Hendriks, Pien Dekker, Roos de Wit, Tess Smits, Umut de Graaf, Vera van der Meer, Yara Hoekstra, </v>
      </c>
      <c r="I35" s="0" t="str">
        <f aca="false">I34&amp;IF(AND(Spelers!$A35&lt;&gt;"",Spelers!O35="x"),Spelers!$A35&amp;", ","")</f>
        <v>Floor Meijer, Lotte Peters, Tess Smits, Yara Hoekstra, Sara Wouters, Mila Peeters, Jens Maes, Zoë Willems, </v>
      </c>
      <c r="J35" s="0" t="str">
        <f aca="false">J34&amp;IF(AND(Spelers!$A35&lt;&gt;"",Spelers!P35="x"),Spelers!$A35&amp;", ","")</f>
        <v>Bram Jansen, Quinten Brouwer, Roos de Wit, Umut de Graaf, Wout Kuipers, </v>
      </c>
      <c r="K35" s="0" t="str">
        <f aca="false">K34&amp;IF(AND(AND(Spelers!$A35&lt;&gt;"",Spelers!G35="x"),Spelers!S35="Nog niet ingedeeld"),Spelers!$A35&amp;", ","")</f>
        <v>Olaf Kok, Pien Dekker, Quinten Brouwer, Tess Smits, </v>
      </c>
      <c r="L35" s="0" t="str">
        <f aca="false">L34&amp;IF(AND(AND(Spelers!$A35&lt;&gt;"",Spelers!H35="x"),Spelers!S35="Nog niet ingedeeld"),Spelers!$A35&amp;", ","")</f>
        <v>Daan Visser, Sem Dijkstra, Tess Smits, Umut de Graaf, </v>
      </c>
      <c r="M35" s="0" t="str">
        <f aca="false">M34&amp;IF(AND(AND(Spelers!$A35&lt;&gt;"",Spelers!I35="x"),Spelers!S35="Nog niet ingedeeld"),Spelers!$A35&amp;", ","")</f>
        <v>Jasmijn Bos, Olaf Kok, Pien Dekker, Sem Dijkstra, Umut de Graaf, Vera van der Meer, </v>
      </c>
      <c r="N35" s="0" t="str">
        <f aca="false">N34&amp;IF(AND(AND(Spelers!$A35&lt;&gt;"",Spelers!J35="x"),Spelers!S35="Nog niet ingedeeld"),Spelers!$A35&amp;", ","")</f>
        <v>Pien Dekker, Quinten Brouwer, Sem Dijkstra, Tess Smits, Wout Kuipers, Yara Hoekstra, </v>
      </c>
      <c r="O35" s="0" t="str">
        <f aca="false">O34&amp;IF(AND(AND(Spelers!$A35&lt;&gt;"",Spelers!K35="x"),Spelers!S35="Nog niet ingedeeld"),Spelers!$A35&amp;", ","")</f>
        <v>Daan Visser, Jasmijn Bos, Quinten Brouwer, Umut de Graaf, Vera van der Meer, Wout Kuipers, </v>
      </c>
      <c r="P35" s="0" t="str">
        <f aca="false">P34&amp;IF(AND(AND(Spelers!$A35&lt;&gt;"",Spelers!L35="x"),Spelers!S35="Nog niet ingedeeld"),Spelers!$A35&amp;", ","")</f>
        <v>Noah Lambert, </v>
      </c>
      <c r="Q35" s="0" t="str">
        <f aca="false">Q34&amp;IF(AND(AND(Spelers!$A35&lt;&gt;"",Spelers!M35="x"),Spelers!S35="Nog niet ingedeeld"),Spelers!$A35&amp;", ","")</f>
        <v>Noah Lambert, </v>
      </c>
      <c r="R35" s="0" t="str">
        <f aca="false">R34&amp;IF(AND(AND(Spelers!$A35&lt;&gt;"",Spelers!N35="x"),Spelers!S35="Nog niet ingedeeld"),Spelers!$A35&amp;", ","")</f>
        <v>Pien Dekker, Tess Smits, Umut de Graaf, Vera van der Meer, Yara Hoekstra, </v>
      </c>
      <c r="S35" s="0" t="str">
        <f aca="false">S34&amp;IF(AND(AND(Spelers!$A35&lt;&gt;"",Spelers!O35="x"),Spelers!S35="Nog niet ingedeeld"),Spelers!$A35&amp;", ","")</f>
        <v>Tess Smits, Yara Hoekstra, </v>
      </c>
      <c r="T35" s="0" t="str">
        <f aca="false">T34&amp;IF(AND(AND(Spelers!$A35&lt;&gt;"",Spelers!P35="x"),Spelers!S35="Nog niet ingedeeld"),Spelers!$A35&amp;", ","")</f>
        <v>Quinten Brouwer, Umut de Graaf, Wout Kuipers, </v>
      </c>
    </row>
    <row r="36" customFormat="false" ht="15" hidden="false" customHeight="false" outlineLevel="0" collapsed="false">
      <c r="A36" s="0" t="str">
        <f aca="false">A35&amp;IF(AND(Spelers!$A36&lt;&gt;"",Spelers!G36="x"),Spelers!$A36&amp;", ","")</f>
        <v>Anna de Vries, Bram Jansen, Carla Bakker, Eva Smit, Floor Meijer, Gijs de Boer, Ivo de Groot, Koen Vos, Noor van Dijk, Olaf Kok, Pien Dekker, Quinten Brouwer, Tess Smits, </v>
      </c>
      <c r="B36" s="0" t="str">
        <f aca="false">B35&amp;IF(AND(Spelers!$A36&lt;&gt;"",Spelers!H36="x"),Spelers!$A36&amp;", ","")</f>
        <v>Anna de Vries, Bram Jansen, Carla Bakker, Daan Visser, Eva Smit, Floor Meijer, Ivo de Groot, Lotte Peters, Sem Dijkstra, Tess Smits, Umut de Graaf, </v>
      </c>
      <c r="C36" s="0" t="str">
        <f aca="false">C35&amp;IF(AND(Spelers!$A36&lt;&gt;"",Spelers!I36="x"),Spelers!$A36&amp;", ","")</f>
        <v>Eva Smit, Floor Meijer, Gijs de Boer, Ivo de Groot, Jasmijn Bos, Koen Vos, Lotte Peters, Milan Hendriks, Noor van Dijk, Olaf Kok, Pien Dekker, Sem Dijkstra, Umut de Graaf, Vera van der Meer, </v>
      </c>
      <c r="D36" s="0" t="str">
        <f aca="false">D35&amp;IF(AND(Spelers!$A36&lt;&gt;"",Spelers!J36="x"),Spelers!$A36&amp;", ","")</f>
        <v>Anna de Vries, Eva Smit, Floor Meijer, Hanna Mulder, Koen Vos, Lotte Peters, Milan Hendriks, Pien Dekker, Quinten Brouwer, Roos de Wit, Sem Dijkstra, Tess Smits, Wout Kuipers, Yara Hoekstra, </v>
      </c>
      <c r="E36" s="0" t="str">
        <f aca="false">E35&amp;IF(AND(Spelers!$A36&lt;&gt;"",Spelers!K36="x"),Spelers!$A36&amp;", ","")</f>
        <v>Anna de Vries, Bram Jansen, Daan Visser, Floor Meijer, Gijs de Boer, Hanna Mulder, Jasmijn Bos, Koen Vos, Lotte Peters, Quinten Brouwer, Roos de Wit, Umut de Graaf, Vera van der Meer, Wout Kuipers, </v>
      </c>
      <c r="F36" s="0" t="str">
        <f aca="false">F35&amp;IF(AND(Spelers!$A36&lt;&gt;"",Spelers!L36="x"),Spelers!$A36&amp;", ","")</f>
        <v>Lucas Mertens, Sara Wouters, Finn Claes, Mila Peeters, Jens Maes, Zoë Willems, Noah Lambert, Liv Goossens, </v>
      </c>
      <c r="G36" s="0" t="str">
        <f aca="false">G35&amp;IF(AND(Spelers!$A36&lt;&gt;"",Spelers!M36="x"),Spelers!$A36&amp;", ","")</f>
        <v>Lucas Mertens, Finn Claes, Noah Lambert, </v>
      </c>
      <c r="H36" s="0" t="str">
        <f aca="false">H35&amp;IF(AND(Spelers!$A36&lt;&gt;"",Spelers!N36="x"),Spelers!$A36&amp;", ","")</f>
        <v>Eva Smit, Hanna Mulder, Ivo de Groot, Koen Vos, Lotte Peters, Milan Hendriks, Pien Dekker, Roos de Wit, Tess Smits, Umut de Graaf, Vera van der Meer, Yara Hoekstra, </v>
      </c>
      <c r="I36" s="0" t="str">
        <f aca="false">I35&amp;IF(AND(Spelers!$A36&lt;&gt;"",Spelers!O36="x"),Spelers!$A36&amp;", ","")</f>
        <v>Floor Meijer, Lotte Peters, Tess Smits, Yara Hoekstra, Sara Wouters, Mila Peeters, Jens Maes, Zoë Willems, Liv Goossens, </v>
      </c>
      <c r="J36" s="0" t="str">
        <f aca="false">J35&amp;IF(AND(Spelers!$A36&lt;&gt;"",Spelers!P36="x"),Spelers!$A36&amp;", ","")</f>
        <v>Bram Jansen, Quinten Brouwer, Roos de Wit, Umut de Graaf, Wout Kuipers, </v>
      </c>
      <c r="K36" s="0" t="str">
        <f aca="false">K35&amp;IF(AND(AND(Spelers!$A36&lt;&gt;"",Spelers!G36="x"),Spelers!S36="Nog niet ingedeeld"),Spelers!$A36&amp;", ","")</f>
        <v>Olaf Kok, Pien Dekker, Quinten Brouwer, Tess Smits, </v>
      </c>
      <c r="L36" s="0" t="str">
        <f aca="false">L35&amp;IF(AND(AND(Spelers!$A36&lt;&gt;"",Spelers!H36="x"),Spelers!S36="Nog niet ingedeeld"),Spelers!$A36&amp;", ","")</f>
        <v>Daan Visser, Sem Dijkstra, Tess Smits, Umut de Graaf, </v>
      </c>
      <c r="M36" s="0" t="str">
        <f aca="false">M35&amp;IF(AND(AND(Spelers!$A36&lt;&gt;"",Spelers!I36="x"),Spelers!S36="Nog niet ingedeeld"),Spelers!$A36&amp;", ","")</f>
        <v>Jasmijn Bos, Olaf Kok, Pien Dekker, Sem Dijkstra, Umut de Graaf, Vera van der Meer, </v>
      </c>
      <c r="N36" s="0" t="str">
        <f aca="false">N35&amp;IF(AND(AND(Spelers!$A36&lt;&gt;"",Spelers!J36="x"),Spelers!S36="Nog niet ingedeeld"),Spelers!$A36&amp;", ","")</f>
        <v>Pien Dekker, Quinten Brouwer, Sem Dijkstra, Tess Smits, Wout Kuipers, Yara Hoekstra, </v>
      </c>
      <c r="O36" s="0" t="str">
        <f aca="false">O35&amp;IF(AND(AND(Spelers!$A36&lt;&gt;"",Spelers!K36="x"),Spelers!S36="Nog niet ingedeeld"),Spelers!$A36&amp;", ","")</f>
        <v>Daan Visser, Jasmijn Bos, Quinten Brouwer, Umut de Graaf, Vera van der Meer, Wout Kuipers, </v>
      </c>
      <c r="P36" s="0" t="str">
        <f aca="false">P35&amp;IF(AND(AND(Spelers!$A36&lt;&gt;"",Spelers!L36="x"),Spelers!S36="Nog niet ingedeeld"),Spelers!$A36&amp;", ","")</f>
        <v>Noah Lambert, Liv Goossens, </v>
      </c>
      <c r="Q36" s="0" t="str">
        <f aca="false">Q35&amp;IF(AND(AND(Spelers!$A36&lt;&gt;"",Spelers!M36="x"),Spelers!S36="Nog niet ingedeeld"),Spelers!$A36&amp;", ","")</f>
        <v>Noah Lambert, </v>
      </c>
      <c r="R36" s="0" t="str">
        <f aca="false">R35&amp;IF(AND(AND(Spelers!$A36&lt;&gt;"",Spelers!N36="x"),Spelers!S36="Nog niet ingedeeld"),Spelers!$A36&amp;", ","")</f>
        <v>Pien Dekker, Tess Smits, Umut de Graaf, Vera van der Meer, Yara Hoekstra, </v>
      </c>
      <c r="S36" s="0" t="str">
        <f aca="false">S35&amp;IF(AND(AND(Spelers!$A36&lt;&gt;"",Spelers!O36="x"),Spelers!S36="Nog niet ingedeeld"),Spelers!$A36&amp;", ","")</f>
        <v>Tess Smits, Yara Hoekstra, Liv Goossens, </v>
      </c>
      <c r="T36" s="0" t="str">
        <f aca="false">T35&amp;IF(AND(AND(Spelers!$A36&lt;&gt;"",Spelers!P36="x"),Spelers!S36="Nog niet ingedeeld"),Spelers!$A36&amp;", ","")</f>
        <v>Quinten Brouwer, Umut de Graaf, Wout Kuipers, </v>
      </c>
    </row>
    <row r="37" customFormat="false" ht="15" hidden="false" customHeight="false" outlineLevel="0" collapsed="false">
      <c r="A37" s="0" t="str">
        <f aca="false">A36&amp;IF(AND(Spelers!$A37&lt;&gt;"",Spelers!G37="x"),Spelers!$A37&amp;", ","")</f>
        <v>Anna de Vries, Bram Jansen, Carla Bakker, Eva Smit, Floor Meijer, Gijs de Boer, Ivo de Groot, Koen Vos, Noor van Dijk, Olaf Kok, Pien Dekker, Quinten Brouwer, Tess Smits, </v>
      </c>
      <c r="B37" s="0" t="str">
        <f aca="false">B36&amp;IF(AND(Spelers!$A37&lt;&gt;"",Spelers!H37="x"),Spelers!$A37&amp;", ","")</f>
        <v>Anna de Vries, Bram Jansen, Carla Bakker, Daan Visser, Eva Smit, Floor Meijer, Ivo de Groot, Lotte Peters, Sem Dijkstra, Tess Smits, Umut de Graaf, </v>
      </c>
      <c r="C37" s="0" t="str">
        <f aca="false">C36&amp;IF(AND(Spelers!$A37&lt;&gt;"",Spelers!I37="x"),Spelers!$A37&amp;", ","")</f>
        <v>Eva Smit, Floor Meijer, Gijs de Boer, Ivo de Groot, Jasmijn Bos, Koen Vos, Lotte Peters, Milan Hendriks, Noor van Dijk, Olaf Kok, Pien Dekker, Sem Dijkstra, Umut de Graaf, Vera van der Meer, </v>
      </c>
      <c r="D37" s="0" t="str">
        <f aca="false">D36&amp;IF(AND(Spelers!$A37&lt;&gt;"",Spelers!J37="x"),Spelers!$A37&amp;", ","")</f>
        <v>Anna de Vries, Eva Smit, Floor Meijer, Hanna Mulder, Koen Vos, Lotte Peters, Milan Hendriks, Pien Dekker, Quinten Brouwer, Roos de Wit, Sem Dijkstra, Tess Smits, Wout Kuipers, Yara Hoekstra, </v>
      </c>
      <c r="E37" s="0" t="str">
        <f aca="false">E36&amp;IF(AND(Spelers!$A37&lt;&gt;"",Spelers!K37="x"),Spelers!$A37&amp;", ","")</f>
        <v>Anna de Vries, Bram Jansen, Daan Visser, Floor Meijer, Gijs de Boer, Hanna Mulder, Jasmijn Bos, Koen Vos, Lotte Peters, Quinten Brouwer, Roos de Wit, Umut de Graaf, Vera van der Meer, Wout Kuipers, </v>
      </c>
      <c r="F37" s="0" t="str">
        <f aca="false">F36&amp;IF(AND(Spelers!$A37&lt;&gt;"",Spelers!L37="x"),Spelers!$A37&amp;", ","")</f>
        <v>Lucas Mertens, Sara Wouters, Finn Claes, Mila Peeters, Jens Maes, Zoë Willems, Noah Lambert, Liv Goossens, </v>
      </c>
      <c r="G37" s="0" t="str">
        <f aca="false">G36&amp;IF(AND(Spelers!$A37&lt;&gt;"",Spelers!M37="x"),Spelers!$A37&amp;", ","")</f>
        <v>Lucas Mertens, Finn Claes, Noah Lambert, </v>
      </c>
      <c r="H37" s="0" t="str">
        <f aca="false">H36&amp;IF(AND(Spelers!$A37&lt;&gt;"",Spelers!N37="x"),Spelers!$A37&amp;", ","")</f>
        <v>Eva Smit, Hanna Mulder, Ivo de Groot, Koen Vos, Lotte Peters, Milan Hendriks, Pien Dekker, Roos de Wit, Tess Smits, Umut de Graaf, Vera van der Meer, Yara Hoekstra, </v>
      </c>
      <c r="I37" s="0" t="str">
        <f aca="false">I36&amp;IF(AND(Spelers!$A37&lt;&gt;"",Spelers!O37="x"),Spelers!$A37&amp;", ","")</f>
        <v>Floor Meijer, Lotte Peters, Tess Smits, Yara Hoekstra, Sara Wouters, Mila Peeters, Jens Maes, Zoë Willems, Liv Goossens, </v>
      </c>
      <c r="J37" s="0" t="str">
        <f aca="false">J36&amp;IF(AND(Spelers!$A37&lt;&gt;"",Spelers!P37="x"),Spelers!$A37&amp;", ","")</f>
        <v>Bram Jansen, Quinten Brouwer, Roos de Wit, Umut de Graaf, Wout Kuipers, </v>
      </c>
      <c r="K37" s="0" t="str">
        <f aca="false">K36&amp;IF(AND(AND(Spelers!$A37&lt;&gt;"",Spelers!G37="x"),Spelers!S37="Nog niet ingedeeld"),Spelers!$A37&amp;", ","")</f>
        <v>Olaf Kok, Pien Dekker, Quinten Brouwer, Tess Smits, </v>
      </c>
      <c r="L37" s="0" t="str">
        <f aca="false">L36&amp;IF(AND(AND(Spelers!$A37&lt;&gt;"",Spelers!H37="x"),Spelers!S37="Nog niet ingedeeld"),Spelers!$A37&amp;", ","")</f>
        <v>Daan Visser, Sem Dijkstra, Tess Smits, Umut de Graaf, </v>
      </c>
      <c r="M37" s="0" t="str">
        <f aca="false">M36&amp;IF(AND(AND(Spelers!$A37&lt;&gt;"",Spelers!I37="x"),Spelers!S37="Nog niet ingedeeld"),Spelers!$A37&amp;", ","")</f>
        <v>Jasmijn Bos, Olaf Kok, Pien Dekker, Sem Dijkstra, Umut de Graaf, Vera van der Meer, </v>
      </c>
      <c r="N37" s="0" t="str">
        <f aca="false">N36&amp;IF(AND(AND(Spelers!$A37&lt;&gt;"",Spelers!J37="x"),Spelers!S37="Nog niet ingedeeld"),Spelers!$A37&amp;", ","")</f>
        <v>Pien Dekker, Quinten Brouwer, Sem Dijkstra, Tess Smits, Wout Kuipers, Yara Hoekstra, </v>
      </c>
      <c r="O37" s="0" t="str">
        <f aca="false">O36&amp;IF(AND(AND(Spelers!$A37&lt;&gt;"",Spelers!K37="x"),Spelers!S37="Nog niet ingedeeld"),Spelers!$A37&amp;", ","")</f>
        <v>Daan Visser, Jasmijn Bos, Quinten Brouwer, Umut de Graaf, Vera van der Meer, Wout Kuipers, </v>
      </c>
      <c r="P37" s="0" t="str">
        <f aca="false">P36&amp;IF(AND(AND(Spelers!$A37&lt;&gt;"",Spelers!L37="x"),Spelers!S37="Nog niet ingedeeld"),Spelers!$A37&amp;", ","")</f>
        <v>Noah Lambert, Liv Goossens, </v>
      </c>
      <c r="Q37" s="0" t="str">
        <f aca="false">Q36&amp;IF(AND(AND(Spelers!$A37&lt;&gt;"",Spelers!M37="x"),Spelers!S37="Nog niet ingedeeld"),Spelers!$A37&amp;", ","")</f>
        <v>Noah Lambert, </v>
      </c>
      <c r="R37" s="0" t="str">
        <f aca="false">R36&amp;IF(AND(AND(Spelers!$A37&lt;&gt;"",Spelers!N37="x"),Spelers!S37="Nog niet ingedeeld"),Spelers!$A37&amp;", ","")</f>
        <v>Pien Dekker, Tess Smits, Umut de Graaf, Vera van der Meer, Yara Hoekstra, </v>
      </c>
      <c r="S37" s="0" t="str">
        <f aca="false">S36&amp;IF(AND(AND(Spelers!$A37&lt;&gt;"",Spelers!O37="x"),Spelers!S37="Nog niet ingedeeld"),Spelers!$A37&amp;", ","")</f>
        <v>Tess Smits, Yara Hoekstra, Liv Goossens, </v>
      </c>
      <c r="T37" s="0" t="str">
        <f aca="false">T36&amp;IF(AND(AND(Spelers!$A37&lt;&gt;"",Spelers!P37="x"),Spelers!S37="Nog niet ingedeeld"),Spelers!$A37&amp;", ","")</f>
        <v>Quinten Brouwer, Umut de Graaf, Wout Kuipers, </v>
      </c>
    </row>
    <row r="38" customFormat="false" ht="15" hidden="false" customHeight="false" outlineLevel="0" collapsed="false">
      <c r="A38" s="0" t="str">
        <f aca="false">A37&amp;IF(AND(Spelers!$A38&lt;&gt;"",Spelers!G38="x"),Spelers!$A38&amp;", ","")</f>
        <v>Anna de Vries, Bram Jansen, Carla Bakker, Eva Smit, Floor Meijer, Gijs de Boer, Ivo de Groot, Koen Vos, Noor van Dijk, Olaf Kok, Pien Dekker, Quinten Brouwer, Tess Smits, </v>
      </c>
      <c r="B38" s="0" t="str">
        <f aca="false">B37&amp;IF(AND(Spelers!$A38&lt;&gt;"",Spelers!H38="x"),Spelers!$A38&amp;", ","")</f>
        <v>Anna de Vries, Bram Jansen, Carla Bakker, Daan Visser, Eva Smit, Floor Meijer, Ivo de Groot, Lotte Peters, Sem Dijkstra, Tess Smits, Umut de Graaf, </v>
      </c>
      <c r="C38" s="0" t="str">
        <f aca="false">C37&amp;IF(AND(Spelers!$A38&lt;&gt;"",Spelers!I38="x"),Spelers!$A38&amp;", ","")</f>
        <v>Eva Smit, Floor Meijer, Gijs de Boer, Ivo de Groot, Jasmijn Bos, Koen Vos, Lotte Peters, Milan Hendriks, Noor van Dijk, Olaf Kok, Pien Dekker, Sem Dijkstra, Umut de Graaf, Vera van der Meer, </v>
      </c>
      <c r="D38" s="0" t="str">
        <f aca="false">D37&amp;IF(AND(Spelers!$A38&lt;&gt;"",Spelers!J38="x"),Spelers!$A38&amp;", ","")</f>
        <v>Anna de Vries, Eva Smit, Floor Meijer, Hanna Mulder, Koen Vos, Lotte Peters, Milan Hendriks, Pien Dekker, Quinten Brouwer, Roos de Wit, Sem Dijkstra, Tess Smits, Wout Kuipers, Yara Hoekstra, </v>
      </c>
      <c r="E38" s="0" t="str">
        <f aca="false">E37&amp;IF(AND(Spelers!$A38&lt;&gt;"",Spelers!K38="x"),Spelers!$A38&amp;", ","")</f>
        <v>Anna de Vries, Bram Jansen, Daan Visser, Floor Meijer, Gijs de Boer, Hanna Mulder, Jasmijn Bos, Koen Vos, Lotte Peters, Quinten Brouwer, Roos de Wit, Umut de Graaf, Vera van der Meer, Wout Kuipers, </v>
      </c>
      <c r="F38" s="0" t="str">
        <f aca="false">F37&amp;IF(AND(Spelers!$A38&lt;&gt;"",Spelers!L38="x"),Spelers!$A38&amp;", ","")</f>
        <v>Lucas Mertens, Sara Wouters, Finn Claes, Mila Peeters, Jens Maes, Zoë Willems, Noah Lambert, Liv Goossens, </v>
      </c>
      <c r="G38" s="0" t="str">
        <f aca="false">G37&amp;IF(AND(Spelers!$A38&lt;&gt;"",Spelers!M38="x"),Spelers!$A38&amp;", ","")</f>
        <v>Lucas Mertens, Finn Claes, Noah Lambert, </v>
      </c>
      <c r="H38" s="0" t="str">
        <f aca="false">H37&amp;IF(AND(Spelers!$A38&lt;&gt;"",Spelers!N38="x"),Spelers!$A38&amp;", ","")</f>
        <v>Eva Smit, Hanna Mulder, Ivo de Groot, Koen Vos, Lotte Peters, Milan Hendriks, Pien Dekker, Roos de Wit, Tess Smits, Umut de Graaf, Vera van der Meer, Yara Hoekstra, </v>
      </c>
      <c r="I38" s="0" t="str">
        <f aca="false">I37&amp;IF(AND(Spelers!$A38&lt;&gt;"",Spelers!O38="x"),Spelers!$A38&amp;", ","")</f>
        <v>Floor Meijer, Lotte Peters, Tess Smits, Yara Hoekstra, Sara Wouters, Mila Peeters, Jens Maes, Zoë Willems, Liv Goossens, </v>
      </c>
      <c r="J38" s="0" t="str">
        <f aca="false">J37&amp;IF(AND(Spelers!$A38&lt;&gt;"",Spelers!P38="x"),Spelers!$A38&amp;", ","")</f>
        <v>Bram Jansen, Quinten Brouwer, Roos de Wit, Umut de Graaf, Wout Kuipers, </v>
      </c>
      <c r="K38" s="0" t="str">
        <f aca="false">K37&amp;IF(AND(AND(Spelers!$A38&lt;&gt;"",Spelers!G38="x"),Spelers!S38="Nog niet ingedeeld"),Spelers!$A38&amp;", ","")</f>
        <v>Olaf Kok, Pien Dekker, Quinten Brouwer, Tess Smits, </v>
      </c>
      <c r="L38" s="0" t="str">
        <f aca="false">L37&amp;IF(AND(AND(Spelers!$A38&lt;&gt;"",Spelers!H38="x"),Spelers!S38="Nog niet ingedeeld"),Spelers!$A38&amp;", ","")</f>
        <v>Daan Visser, Sem Dijkstra, Tess Smits, Umut de Graaf, </v>
      </c>
      <c r="M38" s="0" t="str">
        <f aca="false">M37&amp;IF(AND(AND(Spelers!$A38&lt;&gt;"",Spelers!I38="x"),Spelers!S38="Nog niet ingedeeld"),Spelers!$A38&amp;", ","")</f>
        <v>Jasmijn Bos, Olaf Kok, Pien Dekker, Sem Dijkstra, Umut de Graaf, Vera van der Meer, </v>
      </c>
      <c r="N38" s="0" t="str">
        <f aca="false">N37&amp;IF(AND(AND(Spelers!$A38&lt;&gt;"",Spelers!J38="x"),Spelers!S38="Nog niet ingedeeld"),Spelers!$A38&amp;", ","")</f>
        <v>Pien Dekker, Quinten Brouwer, Sem Dijkstra, Tess Smits, Wout Kuipers, Yara Hoekstra, </v>
      </c>
      <c r="O38" s="0" t="str">
        <f aca="false">O37&amp;IF(AND(AND(Spelers!$A38&lt;&gt;"",Spelers!K38="x"),Spelers!S38="Nog niet ingedeeld"),Spelers!$A38&amp;", ","")</f>
        <v>Daan Visser, Jasmijn Bos, Quinten Brouwer, Umut de Graaf, Vera van der Meer, Wout Kuipers, </v>
      </c>
      <c r="P38" s="0" t="str">
        <f aca="false">P37&amp;IF(AND(AND(Spelers!$A38&lt;&gt;"",Spelers!L38="x"),Spelers!S38="Nog niet ingedeeld"),Spelers!$A38&amp;", ","")</f>
        <v>Noah Lambert, Liv Goossens, </v>
      </c>
      <c r="Q38" s="0" t="str">
        <f aca="false">Q37&amp;IF(AND(AND(Spelers!$A38&lt;&gt;"",Spelers!M38="x"),Spelers!S38="Nog niet ingedeeld"),Spelers!$A38&amp;", ","")</f>
        <v>Noah Lambert, </v>
      </c>
      <c r="R38" s="0" t="str">
        <f aca="false">R37&amp;IF(AND(AND(Spelers!$A38&lt;&gt;"",Spelers!N38="x"),Spelers!S38="Nog niet ingedeeld"),Spelers!$A38&amp;", ","")</f>
        <v>Pien Dekker, Tess Smits, Umut de Graaf, Vera van der Meer, Yara Hoekstra, </v>
      </c>
      <c r="S38" s="0" t="str">
        <f aca="false">S37&amp;IF(AND(AND(Spelers!$A38&lt;&gt;"",Spelers!O38="x"),Spelers!S38="Nog niet ingedeeld"),Spelers!$A38&amp;", ","")</f>
        <v>Tess Smits, Yara Hoekstra, Liv Goossens, </v>
      </c>
      <c r="T38" s="0" t="str">
        <f aca="false">T37&amp;IF(AND(AND(Spelers!$A38&lt;&gt;"",Spelers!P38="x"),Spelers!S38="Nog niet ingedeeld"),Spelers!$A38&amp;", ","")</f>
        <v>Quinten Brouwer, Umut de Graaf, Wout Kuipers, </v>
      </c>
    </row>
    <row r="39" customFormat="false" ht="15" hidden="false" customHeight="false" outlineLevel="0" collapsed="false">
      <c r="A39" s="0" t="str">
        <f aca="false">A38&amp;IF(AND(Spelers!$A39&lt;&gt;"",Spelers!G39="x"),Spelers!$A39&amp;", ","")</f>
        <v>Anna de Vries, Bram Jansen, Carla Bakker, Eva Smit, Floor Meijer, Gijs de Boer, Ivo de Groot, Koen Vos, Noor van Dijk, Olaf Kok, Pien Dekker, Quinten Brouwer, Tess Smits, </v>
      </c>
      <c r="B39" s="0" t="str">
        <f aca="false">B38&amp;IF(AND(Spelers!$A39&lt;&gt;"",Spelers!H39="x"),Spelers!$A39&amp;", ","")</f>
        <v>Anna de Vries, Bram Jansen, Carla Bakker, Daan Visser, Eva Smit, Floor Meijer, Ivo de Groot, Lotte Peters, Sem Dijkstra, Tess Smits, Umut de Graaf, </v>
      </c>
      <c r="C39" s="0" t="str">
        <f aca="false">C38&amp;IF(AND(Spelers!$A39&lt;&gt;"",Spelers!I39="x"),Spelers!$A39&amp;", ","")</f>
        <v>Eva Smit, Floor Meijer, Gijs de Boer, Ivo de Groot, Jasmijn Bos, Koen Vos, Lotte Peters, Milan Hendriks, Noor van Dijk, Olaf Kok, Pien Dekker, Sem Dijkstra, Umut de Graaf, Vera van der Meer, </v>
      </c>
      <c r="D39" s="0" t="str">
        <f aca="false">D38&amp;IF(AND(Spelers!$A39&lt;&gt;"",Spelers!J39="x"),Spelers!$A39&amp;", ","")</f>
        <v>Anna de Vries, Eva Smit, Floor Meijer, Hanna Mulder, Koen Vos, Lotte Peters, Milan Hendriks, Pien Dekker, Quinten Brouwer, Roos de Wit, Sem Dijkstra, Tess Smits, Wout Kuipers, Yara Hoekstra, </v>
      </c>
      <c r="E39" s="0" t="str">
        <f aca="false">E38&amp;IF(AND(Spelers!$A39&lt;&gt;"",Spelers!K39="x"),Spelers!$A39&amp;", ","")</f>
        <v>Anna de Vries, Bram Jansen, Daan Visser, Floor Meijer, Gijs de Boer, Hanna Mulder, Jasmijn Bos, Koen Vos, Lotte Peters, Quinten Brouwer, Roos de Wit, Umut de Graaf, Vera van der Meer, Wout Kuipers, </v>
      </c>
      <c r="F39" s="0" t="str">
        <f aca="false">F38&amp;IF(AND(Spelers!$A39&lt;&gt;"",Spelers!L39="x"),Spelers!$A39&amp;", ","")</f>
        <v>Lucas Mertens, Sara Wouters, Finn Claes, Mila Peeters, Jens Maes, Zoë Willems, Noah Lambert, Liv Goossens, </v>
      </c>
      <c r="G39" s="0" t="str">
        <f aca="false">G38&amp;IF(AND(Spelers!$A39&lt;&gt;"",Spelers!M39="x"),Spelers!$A39&amp;", ","")</f>
        <v>Lucas Mertens, Finn Claes, Noah Lambert, </v>
      </c>
      <c r="H39" s="0" t="str">
        <f aca="false">H38&amp;IF(AND(Spelers!$A39&lt;&gt;"",Spelers!N39="x"),Spelers!$A39&amp;", ","")</f>
        <v>Eva Smit, Hanna Mulder, Ivo de Groot, Koen Vos, Lotte Peters, Milan Hendriks, Pien Dekker, Roos de Wit, Tess Smits, Umut de Graaf, Vera van der Meer, Yara Hoekstra, </v>
      </c>
      <c r="I39" s="0" t="str">
        <f aca="false">I38&amp;IF(AND(Spelers!$A39&lt;&gt;"",Spelers!O39="x"),Spelers!$A39&amp;", ","")</f>
        <v>Floor Meijer, Lotte Peters, Tess Smits, Yara Hoekstra, Sara Wouters, Mila Peeters, Jens Maes, Zoë Willems, Liv Goossens, </v>
      </c>
      <c r="J39" s="0" t="str">
        <f aca="false">J38&amp;IF(AND(Spelers!$A39&lt;&gt;"",Spelers!P39="x"),Spelers!$A39&amp;", ","")</f>
        <v>Bram Jansen, Quinten Brouwer, Roos de Wit, Umut de Graaf, Wout Kuipers, </v>
      </c>
      <c r="K39" s="0" t="str">
        <f aca="false">K38&amp;IF(AND(AND(Spelers!$A39&lt;&gt;"",Spelers!G39="x"),Spelers!S39="Nog niet ingedeeld"),Spelers!$A39&amp;", ","")</f>
        <v>Olaf Kok, Pien Dekker, Quinten Brouwer, Tess Smits, </v>
      </c>
      <c r="L39" s="0" t="str">
        <f aca="false">L38&amp;IF(AND(AND(Spelers!$A39&lt;&gt;"",Spelers!H39="x"),Spelers!S39="Nog niet ingedeeld"),Spelers!$A39&amp;", ","")</f>
        <v>Daan Visser, Sem Dijkstra, Tess Smits, Umut de Graaf, </v>
      </c>
      <c r="M39" s="0" t="str">
        <f aca="false">M38&amp;IF(AND(AND(Spelers!$A39&lt;&gt;"",Spelers!I39="x"),Spelers!S39="Nog niet ingedeeld"),Spelers!$A39&amp;", ","")</f>
        <v>Jasmijn Bos, Olaf Kok, Pien Dekker, Sem Dijkstra, Umut de Graaf, Vera van der Meer, </v>
      </c>
      <c r="N39" s="0" t="str">
        <f aca="false">N38&amp;IF(AND(AND(Spelers!$A39&lt;&gt;"",Spelers!J39="x"),Spelers!S39="Nog niet ingedeeld"),Spelers!$A39&amp;", ","")</f>
        <v>Pien Dekker, Quinten Brouwer, Sem Dijkstra, Tess Smits, Wout Kuipers, Yara Hoekstra, </v>
      </c>
      <c r="O39" s="0" t="str">
        <f aca="false">O38&amp;IF(AND(AND(Spelers!$A39&lt;&gt;"",Spelers!K39="x"),Spelers!S39="Nog niet ingedeeld"),Spelers!$A39&amp;", ","")</f>
        <v>Daan Visser, Jasmijn Bos, Quinten Brouwer, Umut de Graaf, Vera van der Meer, Wout Kuipers, </v>
      </c>
      <c r="P39" s="0" t="str">
        <f aca="false">P38&amp;IF(AND(AND(Spelers!$A39&lt;&gt;"",Spelers!L39="x"),Spelers!S39="Nog niet ingedeeld"),Spelers!$A39&amp;", ","")</f>
        <v>Noah Lambert, Liv Goossens, </v>
      </c>
      <c r="Q39" s="0" t="str">
        <f aca="false">Q38&amp;IF(AND(AND(Spelers!$A39&lt;&gt;"",Spelers!M39="x"),Spelers!S39="Nog niet ingedeeld"),Spelers!$A39&amp;", ","")</f>
        <v>Noah Lambert, </v>
      </c>
      <c r="R39" s="0" t="str">
        <f aca="false">R38&amp;IF(AND(AND(Spelers!$A39&lt;&gt;"",Spelers!N39="x"),Spelers!S39="Nog niet ingedeeld"),Spelers!$A39&amp;", ","")</f>
        <v>Pien Dekker, Tess Smits, Umut de Graaf, Vera van der Meer, Yara Hoekstra, </v>
      </c>
      <c r="S39" s="0" t="str">
        <f aca="false">S38&amp;IF(AND(AND(Spelers!$A39&lt;&gt;"",Spelers!O39="x"),Spelers!S39="Nog niet ingedeeld"),Spelers!$A39&amp;", ","")</f>
        <v>Tess Smits, Yara Hoekstra, Liv Goossens, </v>
      </c>
      <c r="T39" s="0" t="str">
        <f aca="false">T38&amp;IF(AND(AND(Spelers!$A39&lt;&gt;"",Spelers!P39="x"),Spelers!S39="Nog niet ingedeeld"),Spelers!$A39&amp;", ","")</f>
        <v>Quinten Brouwer, Umut de Graaf, Wout Kuipers, </v>
      </c>
    </row>
    <row r="40" customFormat="false" ht="15" hidden="false" customHeight="false" outlineLevel="0" collapsed="false">
      <c r="A40" s="0" t="str">
        <f aca="false">A39&amp;IF(AND(Spelers!$A40&lt;&gt;"",Spelers!G40="x"),Spelers!$A40&amp;", ","")</f>
        <v>Anna de Vries, Bram Jansen, Carla Bakker, Eva Smit, Floor Meijer, Gijs de Boer, Ivo de Groot, Koen Vos, Noor van Dijk, Olaf Kok, Pien Dekker, Quinten Brouwer, Tess Smits, </v>
      </c>
      <c r="B40" s="0" t="str">
        <f aca="false">B39&amp;IF(AND(Spelers!$A40&lt;&gt;"",Spelers!H40="x"),Spelers!$A40&amp;", ","")</f>
        <v>Anna de Vries, Bram Jansen, Carla Bakker, Daan Visser, Eva Smit, Floor Meijer, Ivo de Groot, Lotte Peters, Sem Dijkstra, Tess Smits, Umut de Graaf, </v>
      </c>
      <c r="C40" s="0" t="str">
        <f aca="false">C39&amp;IF(AND(Spelers!$A40&lt;&gt;"",Spelers!I40="x"),Spelers!$A40&amp;", ","")</f>
        <v>Eva Smit, Floor Meijer, Gijs de Boer, Ivo de Groot, Jasmijn Bos, Koen Vos, Lotte Peters, Milan Hendriks, Noor van Dijk, Olaf Kok, Pien Dekker, Sem Dijkstra, Umut de Graaf, Vera van der Meer, </v>
      </c>
      <c r="D40" s="0" t="str">
        <f aca="false">D39&amp;IF(AND(Spelers!$A40&lt;&gt;"",Spelers!J40="x"),Spelers!$A40&amp;", ","")</f>
        <v>Anna de Vries, Eva Smit, Floor Meijer, Hanna Mulder, Koen Vos, Lotte Peters, Milan Hendriks, Pien Dekker, Quinten Brouwer, Roos de Wit, Sem Dijkstra, Tess Smits, Wout Kuipers, Yara Hoekstra, </v>
      </c>
      <c r="E40" s="0" t="str">
        <f aca="false">E39&amp;IF(AND(Spelers!$A40&lt;&gt;"",Spelers!K40="x"),Spelers!$A40&amp;", ","")</f>
        <v>Anna de Vries, Bram Jansen, Daan Visser, Floor Meijer, Gijs de Boer, Hanna Mulder, Jasmijn Bos, Koen Vos, Lotte Peters, Quinten Brouwer, Roos de Wit, Umut de Graaf, Vera van der Meer, Wout Kuipers, </v>
      </c>
      <c r="F40" s="0" t="str">
        <f aca="false">F39&amp;IF(AND(Spelers!$A40&lt;&gt;"",Spelers!L40="x"),Spelers!$A40&amp;", ","")</f>
        <v>Lucas Mertens, Sara Wouters, Finn Claes, Mila Peeters, Jens Maes, Zoë Willems, Noah Lambert, Liv Goossens, </v>
      </c>
      <c r="G40" s="0" t="str">
        <f aca="false">G39&amp;IF(AND(Spelers!$A40&lt;&gt;"",Spelers!M40="x"),Spelers!$A40&amp;", ","")</f>
        <v>Lucas Mertens, Finn Claes, Noah Lambert, </v>
      </c>
      <c r="H40" s="0" t="str">
        <f aca="false">H39&amp;IF(AND(Spelers!$A40&lt;&gt;"",Spelers!N40="x"),Spelers!$A40&amp;", ","")</f>
        <v>Eva Smit, Hanna Mulder, Ivo de Groot, Koen Vos, Lotte Peters, Milan Hendriks, Pien Dekker, Roos de Wit, Tess Smits, Umut de Graaf, Vera van der Meer, Yara Hoekstra, </v>
      </c>
      <c r="I40" s="0" t="str">
        <f aca="false">I39&amp;IF(AND(Spelers!$A40&lt;&gt;"",Spelers!O40="x"),Spelers!$A40&amp;", ","")</f>
        <v>Floor Meijer, Lotte Peters, Tess Smits, Yara Hoekstra, Sara Wouters, Mila Peeters, Jens Maes, Zoë Willems, Liv Goossens, </v>
      </c>
      <c r="J40" s="0" t="str">
        <f aca="false">J39&amp;IF(AND(Spelers!$A40&lt;&gt;"",Spelers!P40="x"),Spelers!$A40&amp;", ","")</f>
        <v>Bram Jansen, Quinten Brouwer, Roos de Wit, Umut de Graaf, Wout Kuipers, </v>
      </c>
      <c r="K40" s="0" t="str">
        <f aca="false">K39&amp;IF(AND(AND(Spelers!$A40&lt;&gt;"",Spelers!G40="x"),Spelers!S40="Nog niet ingedeeld"),Spelers!$A40&amp;", ","")</f>
        <v>Olaf Kok, Pien Dekker, Quinten Brouwer, Tess Smits, </v>
      </c>
      <c r="L40" s="0" t="str">
        <f aca="false">L39&amp;IF(AND(AND(Spelers!$A40&lt;&gt;"",Spelers!H40="x"),Spelers!S40="Nog niet ingedeeld"),Spelers!$A40&amp;", ","")</f>
        <v>Daan Visser, Sem Dijkstra, Tess Smits, Umut de Graaf, </v>
      </c>
      <c r="M40" s="0" t="str">
        <f aca="false">M39&amp;IF(AND(AND(Spelers!$A40&lt;&gt;"",Spelers!I40="x"),Spelers!S40="Nog niet ingedeeld"),Spelers!$A40&amp;", ","")</f>
        <v>Jasmijn Bos, Olaf Kok, Pien Dekker, Sem Dijkstra, Umut de Graaf, Vera van der Meer, </v>
      </c>
      <c r="N40" s="0" t="str">
        <f aca="false">N39&amp;IF(AND(AND(Spelers!$A40&lt;&gt;"",Spelers!J40="x"),Spelers!S40="Nog niet ingedeeld"),Spelers!$A40&amp;", ","")</f>
        <v>Pien Dekker, Quinten Brouwer, Sem Dijkstra, Tess Smits, Wout Kuipers, Yara Hoekstra, </v>
      </c>
      <c r="O40" s="0" t="str">
        <f aca="false">O39&amp;IF(AND(AND(Spelers!$A40&lt;&gt;"",Spelers!K40="x"),Spelers!S40="Nog niet ingedeeld"),Spelers!$A40&amp;", ","")</f>
        <v>Daan Visser, Jasmijn Bos, Quinten Brouwer, Umut de Graaf, Vera van der Meer, Wout Kuipers, </v>
      </c>
      <c r="P40" s="0" t="str">
        <f aca="false">P39&amp;IF(AND(AND(Spelers!$A40&lt;&gt;"",Spelers!L40="x"),Spelers!S40="Nog niet ingedeeld"),Spelers!$A40&amp;", ","")</f>
        <v>Noah Lambert, Liv Goossens, </v>
      </c>
      <c r="Q40" s="0" t="str">
        <f aca="false">Q39&amp;IF(AND(AND(Spelers!$A40&lt;&gt;"",Spelers!M40="x"),Spelers!S40="Nog niet ingedeeld"),Spelers!$A40&amp;", ","")</f>
        <v>Noah Lambert, </v>
      </c>
      <c r="R40" s="0" t="str">
        <f aca="false">R39&amp;IF(AND(AND(Spelers!$A40&lt;&gt;"",Spelers!N40="x"),Spelers!S40="Nog niet ingedeeld"),Spelers!$A40&amp;", ","")</f>
        <v>Pien Dekker, Tess Smits, Umut de Graaf, Vera van der Meer, Yara Hoekstra, </v>
      </c>
      <c r="S40" s="0" t="str">
        <f aca="false">S39&amp;IF(AND(AND(Spelers!$A40&lt;&gt;"",Spelers!O40="x"),Spelers!S40="Nog niet ingedeeld"),Spelers!$A40&amp;", ","")</f>
        <v>Tess Smits, Yara Hoekstra, Liv Goossens, </v>
      </c>
      <c r="T40" s="0" t="str">
        <f aca="false">T39&amp;IF(AND(AND(Spelers!$A40&lt;&gt;"",Spelers!P40="x"),Spelers!S40="Nog niet ingedeeld"),Spelers!$A40&amp;", ","")</f>
        <v>Quinten Brouwer, Umut de Graaf, Wout Kuipers, </v>
      </c>
    </row>
    <row r="41" customFormat="false" ht="15" hidden="false" customHeight="false" outlineLevel="0" collapsed="false">
      <c r="A41" s="0" t="str">
        <f aca="false">A40&amp;IF(AND(Spelers!$A41&lt;&gt;"",Spelers!G41="x"),Spelers!$A41&amp;", ","")</f>
        <v>Anna de Vries, Bram Jansen, Carla Bakker, Eva Smit, Floor Meijer, Gijs de Boer, Ivo de Groot, Koen Vos, Noor van Dijk, Olaf Kok, Pien Dekker, Quinten Brouwer, Tess Smits, </v>
      </c>
      <c r="B41" s="0" t="str">
        <f aca="false">B40&amp;IF(AND(Spelers!$A41&lt;&gt;"",Spelers!H41="x"),Spelers!$A41&amp;", ","")</f>
        <v>Anna de Vries, Bram Jansen, Carla Bakker, Daan Visser, Eva Smit, Floor Meijer, Ivo de Groot, Lotte Peters, Sem Dijkstra, Tess Smits, Umut de Graaf, </v>
      </c>
      <c r="C41" s="0" t="str">
        <f aca="false">C40&amp;IF(AND(Spelers!$A41&lt;&gt;"",Spelers!I41="x"),Spelers!$A41&amp;", ","")</f>
        <v>Eva Smit, Floor Meijer, Gijs de Boer, Ivo de Groot, Jasmijn Bos, Koen Vos, Lotte Peters, Milan Hendriks, Noor van Dijk, Olaf Kok, Pien Dekker, Sem Dijkstra, Umut de Graaf, Vera van der Meer, </v>
      </c>
      <c r="D41" s="0" t="str">
        <f aca="false">D40&amp;IF(AND(Spelers!$A41&lt;&gt;"",Spelers!J41="x"),Spelers!$A41&amp;", ","")</f>
        <v>Anna de Vries, Eva Smit, Floor Meijer, Hanna Mulder, Koen Vos, Lotte Peters, Milan Hendriks, Pien Dekker, Quinten Brouwer, Roos de Wit, Sem Dijkstra, Tess Smits, Wout Kuipers, Yara Hoekstra, </v>
      </c>
      <c r="E41" s="0" t="str">
        <f aca="false">E40&amp;IF(AND(Spelers!$A41&lt;&gt;"",Spelers!K41="x"),Spelers!$A41&amp;", ","")</f>
        <v>Anna de Vries, Bram Jansen, Daan Visser, Floor Meijer, Gijs de Boer, Hanna Mulder, Jasmijn Bos, Koen Vos, Lotte Peters, Quinten Brouwer, Roos de Wit, Umut de Graaf, Vera van der Meer, Wout Kuipers, </v>
      </c>
      <c r="F41" s="0" t="str">
        <f aca="false">F40&amp;IF(AND(Spelers!$A41&lt;&gt;"",Spelers!L41="x"),Spelers!$A41&amp;", ","")</f>
        <v>Lucas Mertens, Sara Wouters, Finn Claes, Mila Peeters, Jens Maes, Zoë Willems, Noah Lambert, Liv Goossens, </v>
      </c>
      <c r="G41" s="0" t="str">
        <f aca="false">G40&amp;IF(AND(Spelers!$A41&lt;&gt;"",Spelers!M41="x"),Spelers!$A41&amp;", ","")</f>
        <v>Lucas Mertens, Finn Claes, Noah Lambert, </v>
      </c>
      <c r="H41" s="0" t="str">
        <f aca="false">H40&amp;IF(AND(Spelers!$A41&lt;&gt;"",Spelers!N41="x"),Spelers!$A41&amp;", ","")</f>
        <v>Eva Smit, Hanna Mulder, Ivo de Groot, Koen Vos, Lotte Peters, Milan Hendriks, Pien Dekker, Roos de Wit, Tess Smits, Umut de Graaf, Vera van der Meer, Yara Hoekstra, </v>
      </c>
      <c r="I41" s="0" t="str">
        <f aca="false">I40&amp;IF(AND(Spelers!$A41&lt;&gt;"",Spelers!O41="x"),Spelers!$A41&amp;", ","")</f>
        <v>Floor Meijer, Lotte Peters, Tess Smits, Yara Hoekstra, Sara Wouters, Mila Peeters, Jens Maes, Zoë Willems, Liv Goossens, </v>
      </c>
      <c r="J41" s="0" t="str">
        <f aca="false">J40&amp;IF(AND(Spelers!$A41&lt;&gt;"",Spelers!P41="x"),Spelers!$A41&amp;", ","")</f>
        <v>Bram Jansen, Quinten Brouwer, Roos de Wit, Umut de Graaf, Wout Kuipers, </v>
      </c>
      <c r="K41" s="0" t="str">
        <f aca="false">K40&amp;IF(AND(AND(Spelers!$A41&lt;&gt;"",Spelers!G41="x"),Spelers!S41="Nog niet ingedeeld"),Spelers!$A41&amp;", ","")</f>
        <v>Olaf Kok, Pien Dekker, Quinten Brouwer, Tess Smits, </v>
      </c>
      <c r="L41" s="0" t="str">
        <f aca="false">L40&amp;IF(AND(AND(Spelers!$A41&lt;&gt;"",Spelers!H41="x"),Spelers!S41="Nog niet ingedeeld"),Spelers!$A41&amp;", ","")</f>
        <v>Daan Visser, Sem Dijkstra, Tess Smits, Umut de Graaf, </v>
      </c>
      <c r="M41" s="0" t="str">
        <f aca="false">M40&amp;IF(AND(AND(Spelers!$A41&lt;&gt;"",Spelers!I41="x"),Spelers!S41="Nog niet ingedeeld"),Spelers!$A41&amp;", ","")</f>
        <v>Jasmijn Bos, Olaf Kok, Pien Dekker, Sem Dijkstra, Umut de Graaf, Vera van der Meer, </v>
      </c>
      <c r="N41" s="0" t="str">
        <f aca="false">N40&amp;IF(AND(AND(Spelers!$A41&lt;&gt;"",Spelers!J41="x"),Spelers!S41="Nog niet ingedeeld"),Spelers!$A41&amp;", ","")</f>
        <v>Pien Dekker, Quinten Brouwer, Sem Dijkstra, Tess Smits, Wout Kuipers, Yara Hoekstra, </v>
      </c>
      <c r="O41" s="0" t="str">
        <f aca="false">O40&amp;IF(AND(AND(Spelers!$A41&lt;&gt;"",Spelers!K41="x"),Spelers!S41="Nog niet ingedeeld"),Spelers!$A41&amp;", ","")</f>
        <v>Daan Visser, Jasmijn Bos, Quinten Brouwer, Umut de Graaf, Vera van der Meer, Wout Kuipers, </v>
      </c>
      <c r="P41" s="0" t="str">
        <f aca="false">P40&amp;IF(AND(AND(Spelers!$A41&lt;&gt;"",Spelers!L41="x"),Spelers!S41="Nog niet ingedeeld"),Spelers!$A41&amp;", ","")</f>
        <v>Noah Lambert, Liv Goossens, </v>
      </c>
      <c r="Q41" s="0" t="str">
        <f aca="false">Q40&amp;IF(AND(AND(Spelers!$A41&lt;&gt;"",Spelers!M41="x"),Spelers!S41="Nog niet ingedeeld"),Spelers!$A41&amp;", ","")</f>
        <v>Noah Lambert, </v>
      </c>
      <c r="R41" s="0" t="str">
        <f aca="false">R40&amp;IF(AND(AND(Spelers!$A41&lt;&gt;"",Spelers!N41="x"),Spelers!S41="Nog niet ingedeeld"),Spelers!$A41&amp;", ","")</f>
        <v>Pien Dekker, Tess Smits, Umut de Graaf, Vera van der Meer, Yara Hoekstra, </v>
      </c>
      <c r="S41" s="0" t="str">
        <f aca="false">S40&amp;IF(AND(AND(Spelers!$A41&lt;&gt;"",Spelers!O41="x"),Spelers!S41="Nog niet ingedeeld"),Spelers!$A41&amp;", ","")</f>
        <v>Tess Smits, Yara Hoekstra, Liv Goossens, </v>
      </c>
      <c r="T41" s="0" t="str">
        <f aca="false">T40&amp;IF(AND(AND(Spelers!$A41&lt;&gt;"",Spelers!P41="x"),Spelers!S41="Nog niet ingedeeld"),Spelers!$A41&amp;", ","")</f>
        <v>Quinten Brouwer, Umut de Graaf, Wout Kuipers, </v>
      </c>
    </row>
    <row r="42" customFormat="false" ht="15" hidden="false" customHeight="false" outlineLevel="0" collapsed="false">
      <c r="A42" s="0" t="str">
        <f aca="false">A41&amp;IF(AND(Spelers!$A42&lt;&gt;"",Spelers!G42="x"),Spelers!$A42&amp;", ","")</f>
        <v>Anna de Vries, Bram Jansen, Carla Bakker, Eva Smit, Floor Meijer, Gijs de Boer, Ivo de Groot, Koen Vos, Noor van Dijk, Olaf Kok, Pien Dekker, Quinten Brouwer, Tess Smits, </v>
      </c>
      <c r="B42" s="0" t="str">
        <f aca="false">B41&amp;IF(AND(Spelers!$A42&lt;&gt;"",Spelers!H42="x"),Spelers!$A42&amp;", ","")</f>
        <v>Anna de Vries, Bram Jansen, Carla Bakker, Daan Visser, Eva Smit, Floor Meijer, Ivo de Groot, Lotte Peters, Sem Dijkstra, Tess Smits, Umut de Graaf, </v>
      </c>
      <c r="C42" s="0" t="str">
        <f aca="false">C41&amp;IF(AND(Spelers!$A42&lt;&gt;"",Spelers!I42="x"),Spelers!$A42&amp;", ","")</f>
        <v>Eva Smit, Floor Meijer, Gijs de Boer, Ivo de Groot, Jasmijn Bos, Koen Vos, Lotte Peters, Milan Hendriks, Noor van Dijk, Olaf Kok, Pien Dekker, Sem Dijkstra, Umut de Graaf, Vera van der Meer, </v>
      </c>
      <c r="D42" s="0" t="str">
        <f aca="false">D41&amp;IF(AND(Spelers!$A42&lt;&gt;"",Spelers!J42="x"),Spelers!$A42&amp;", ","")</f>
        <v>Anna de Vries, Eva Smit, Floor Meijer, Hanna Mulder, Koen Vos, Lotte Peters, Milan Hendriks, Pien Dekker, Quinten Brouwer, Roos de Wit, Sem Dijkstra, Tess Smits, Wout Kuipers, Yara Hoekstra, </v>
      </c>
      <c r="E42" s="0" t="str">
        <f aca="false">E41&amp;IF(AND(Spelers!$A42&lt;&gt;"",Spelers!K42="x"),Spelers!$A42&amp;", ","")</f>
        <v>Anna de Vries, Bram Jansen, Daan Visser, Floor Meijer, Gijs de Boer, Hanna Mulder, Jasmijn Bos, Koen Vos, Lotte Peters, Quinten Brouwer, Roos de Wit, Umut de Graaf, Vera van der Meer, Wout Kuipers, </v>
      </c>
      <c r="F42" s="0" t="str">
        <f aca="false">F41&amp;IF(AND(Spelers!$A42&lt;&gt;"",Spelers!L42="x"),Spelers!$A42&amp;", ","")</f>
        <v>Lucas Mertens, Sara Wouters, Finn Claes, Mila Peeters, Jens Maes, Zoë Willems, Noah Lambert, Liv Goossens, </v>
      </c>
      <c r="G42" s="0" t="str">
        <f aca="false">G41&amp;IF(AND(Spelers!$A42&lt;&gt;"",Spelers!M42="x"),Spelers!$A42&amp;", ","")</f>
        <v>Lucas Mertens, Finn Claes, Noah Lambert, </v>
      </c>
      <c r="H42" s="0" t="str">
        <f aca="false">H41&amp;IF(AND(Spelers!$A42&lt;&gt;"",Spelers!N42="x"),Spelers!$A42&amp;", ","")</f>
        <v>Eva Smit, Hanna Mulder, Ivo de Groot, Koen Vos, Lotte Peters, Milan Hendriks, Pien Dekker, Roos de Wit, Tess Smits, Umut de Graaf, Vera van der Meer, Yara Hoekstra, </v>
      </c>
      <c r="I42" s="0" t="str">
        <f aca="false">I41&amp;IF(AND(Spelers!$A42&lt;&gt;"",Spelers!O42="x"),Spelers!$A42&amp;", ","")</f>
        <v>Floor Meijer, Lotte Peters, Tess Smits, Yara Hoekstra, Sara Wouters, Mila Peeters, Jens Maes, Zoë Willems, Liv Goossens, </v>
      </c>
      <c r="J42" s="0" t="str">
        <f aca="false">J41&amp;IF(AND(Spelers!$A42&lt;&gt;"",Spelers!P42="x"),Spelers!$A42&amp;", ","")</f>
        <v>Bram Jansen, Quinten Brouwer, Roos de Wit, Umut de Graaf, Wout Kuipers, </v>
      </c>
      <c r="K42" s="0" t="str">
        <f aca="false">K41&amp;IF(AND(AND(Spelers!$A42&lt;&gt;"",Spelers!G42="x"),Spelers!S42="Nog niet ingedeeld"),Spelers!$A42&amp;", ","")</f>
        <v>Olaf Kok, Pien Dekker, Quinten Brouwer, Tess Smits, </v>
      </c>
      <c r="L42" s="0" t="str">
        <f aca="false">L41&amp;IF(AND(AND(Spelers!$A42&lt;&gt;"",Spelers!H42="x"),Spelers!S42="Nog niet ingedeeld"),Spelers!$A42&amp;", ","")</f>
        <v>Daan Visser, Sem Dijkstra, Tess Smits, Umut de Graaf, </v>
      </c>
      <c r="M42" s="0" t="str">
        <f aca="false">M41&amp;IF(AND(AND(Spelers!$A42&lt;&gt;"",Spelers!I42="x"),Spelers!S42="Nog niet ingedeeld"),Spelers!$A42&amp;", ","")</f>
        <v>Jasmijn Bos, Olaf Kok, Pien Dekker, Sem Dijkstra, Umut de Graaf, Vera van der Meer, </v>
      </c>
      <c r="N42" s="0" t="str">
        <f aca="false">N41&amp;IF(AND(AND(Spelers!$A42&lt;&gt;"",Spelers!J42="x"),Spelers!S42="Nog niet ingedeeld"),Spelers!$A42&amp;", ","")</f>
        <v>Pien Dekker, Quinten Brouwer, Sem Dijkstra, Tess Smits, Wout Kuipers, Yara Hoekstra, </v>
      </c>
      <c r="O42" s="0" t="str">
        <f aca="false">O41&amp;IF(AND(AND(Spelers!$A42&lt;&gt;"",Spelers!K42="x"),Spelers!S42="Nog niet ingedeeld"),Spelers!$A42&amp;", ","")</f>
        <v>Daan Visser, Jasmijn Bos, Quinten Brouwer, Umut de Graaf, Vera van der Meer, Wout Kuipers, </v>
      </c>
      <c r="P42" s="0" t="str">
        <f aca="false">P41&amp;IF(AND(AND(Spelers!$A42&lt;&gt;"",Spelers!L42="x"),Spelers!S42="Nog niet ingedeeld"),Spelers!$A42&amp;", ","")</f>
        <v>Noah Lambert, Liv Goossens, </v>
      </c>
      <c r="Q42" s="0" t="str">
        <f aca="false">Q41&amp;IF(AND(AND(Spelers!$A42&lt;&gt;"",Spelers!M42="x"),Spelers!S42="Nog niet ingedeeld"),Spelers!$A42&amp;", ","")</f>
        <v>Noah Lambert, </v>
      </c>
      <c r="R42" s="0" t="str">
        <f aca="false">R41&amp;IF(AND(AND(Spelers!$A42&lt;&gt;"",Spelers!N42="x"),Spelers!S42="Nog niet ingedeeld"),Spelers!$A42&amp;", ","")</f>
        <v>Pien Dekker, Tess Smits, Umut de Graaf, Vera van der Meer, Yara Hoekstra, </v>
      </c>
      <c r="S42" s="0" t="str">
        <f aca="false">S41&amp;IF(AND(AND(Spelers!$A42&lt;&gt;"",Spelers!O42="x"),Spelers!S42="Nog niet ingedeeld"),Spelers!$A42&amp;", ","")</f>
        <v>Tess Smits, Yara Hoekstra, Liv Goossens, </v>
      </c>
      <c r="T42" s="0" t="str">
        <f aca="false">T41&amp;IF(AND(AND(Spelers!$A42&lt;&gt;"",Spelers!P42="x"),Spelers!S42="Nog niet ingedeeld"),Spelers!$A42&amp;", ","")</f>
        <v>Quinten Brouwer, Umut de Graaf, Wout Kuipers, </v>
      </c>
    </row>
    <row r="43" customFormat="false" ht="15" hidden="false" customHeight="false" outlineLevel="0" collapsed="false">
      <c r="A43" s="0" t="str">
        <f aca="false">A42&amp;IF(AND(Spelers!$A43&lt;&gt;"",Spelers!G43="x"),Spelers!$A43&amp;", ","")</f>
        <v>Anna de Vries, Bram Jansen, Carla Bakker, Eva Smit, Floor Meijer, Gijs de Boer, Ivo de Groot, Koen Vos, Noor van Dijk, Olaf Kok, Pien Dekker, Quinten Brouwer, Tess Smits, </v>
      </c>
      <c r="B43" s="0" t="str">
        <f aca="false">B42&amp;IF(AND(Spelers!$A43&lt;&gt;"",Spelers!H43="x"),Spelers!$A43&amp;", ","")</f>
        <v>Anna de Vries, Bram Jansen, Carla Bakker, Daan Visser, Eva Smit, Floor Meijer, Ivo de Groot, Lotte Peters, Sem Dijkstra, Tess Smits, Umut de Graaf, </v>
      </c>
      <c r="C43" s="0" t="str">
        <f aca="false">C42&amp;IF(AND(Spelers!$A43&lt;&gt;"",Spelers!I43="x"),Spelers!$A43&amp;", ","")</f>
        <v>Eva Smit, Floor Meijer, Gijs de Boer, Ivo de Groot, Jasmijn Bos, Koen Vos, Lotte Peters, Milan Hendriks, Noor van Dijk, Olaf Kok, Pien Dekker, Sem Dijkstra, Umut de Graaf, Vera van der Meer, </v>
      </c>
      <c r="D43" s="0" t="str">
        <f aca="false">D42&amp;IF(AND(Spelers!$A43&lt;&gt;"",Spelers!J43="x"),Spelers!$A43&amp;", ","")</f>
        <v>Anna de Vries, Eva Smit, Floor Meijer, Hanna Mulder, Koen Vos, Lotte Peters, Milan Hendriks, Pien Dekker, Quinten Brouwer, Roos de Wit, Sem Dijkstra, Tess Smits, Wout Kuipers, Yara Hoekstra, </v>
      </c>
      <c r="E43" s="0" t="str">
        <f aca="false">E42&amp;IF(AND(Spelers!$A43&lt;&gt;"",Spelers!K43="x"),Spelers!$A43&amp;", ","")</f>
        <v>Anna de Vries, Bram Jansen, Daan Visser, Floor Meijer, Gijs de Boer, Hanna Mulder, Jasmijn Bos, Koen Vos, Lotte Peters, Quinten Brouwer, Roos de Wit, Umut de Graaf, Vera van der Meer, Wout Kuipers, </v>
      </c>
      <c r="F43" s="0" t="str">
        <f aca="false">F42&amp;IF(AND(Spelers!$A43&lt;&gt;"",Spelers!L43="x"),Spelers!$A43&amp;", ","")</f>
        <v>Lucas Mertens, Sara Wouters, Finn Claes, Mila Peeters, Jens Maes, Zoë Willems, Noah Lambert, Liv Goossens, </v>
      </c>
      <c r="G43" s="0" t="str">
        <f aca="false">G42&amp;IF(AND(Spelers!$A43&lt;&gt;"",Spelers!M43="x"),Spelers!$A43&amp;", ","")</f>
        <v>Lucas Mertens, Finn Claes, Noah Lambert, </v>
      </c>
      <c r="H43" s="0" t="str">
        <f aca="false">H42&amp;IF(AND(Spelers!$A43&lt;&gt;"",Spelers!N43="x"),Spelers!$A43&amp;", ","")</f>
        <v>Eva Smit, Hanna Mulder, Ivo de Groot, Koen Vos, Lotte Peters, Milan Hendriks, Pien Dekker, Roos de Wit, Tess Smits, Umut de Graaf, Vera van der Meer, Yara Hoekstra, </v>
      </c>
      <c r="I43" s="0" t="str">
        <f aca="false">I42&amp;IF(AND(Spelers!$A43&lt;&gt;"",Spelers!O43="x"),Spelers!$A43&amp;", ","")</f>
        <v>Floor Meijer, Lotte Peters, Tess Smits, Yara Hoekstra, Sara Wouters, Mila Peeters, Jens Maes, Zoë Willems, Liv Goossens, </v>
      </c>
      <c r="J43" s="0" t="str">
        <f aca="false">J42&amp;IF(AND(Spelers!$A43&lt;&gt;"",Spelers!P43="x"),Spelers!$A43&amp;", ","")</f>
        <v>Bram Jansen, Quinten Brouwer, Roos de Wit, Umut de Graaf, Wout Kuipers, </v>
      </c>
      <c r="K43" s="0" t="str">
        <f aca="false">K42&amp;IF(AND(AND(Spelers!$A43&lt;&gt;"",Spelers!G43="x"),Spelers!S43="Nog niet ingedeeld"),Spelers!$A43&amp;", ","")</f>
        <v>Olaf Kok, Pien Dekker, Quinten Brouwer, Tess Smits, </v>
      </c>
      <c r="L43" s="0" t="str">
        <f aca="false">L42&amp;IF(AND(AND(Spelers!$A43&lt;&gt;"",Spelers!H43="x"),Spelers!S43="Nog niet ingedeeld"),Spelers!$A43&amp;", ","")</f>
        <v>Daan Visser, Sem Dijkstra, Tess Smits, Umut de Graaf, </v>
      </c>
      <c r="M43" s="0" t="str">
        <f aca="false">M42&amp;IF(AND(AND(Spelers!$A43&lt;&gt;"",Spelers!I43="x"),Spelers!S43="Nog niet ingedeeld"),Spelers!$A43&amp;", ","")</f>
        <v>Jasmijn Bos, Olaf Kok, Pien Dekker, Sem Dijkstra, Umut de Graaf, Vera van der Meer, </v>
      </c>
      <c r="N43" s="0" t="str">
        <f aca="false">N42&amp;IF(AND(AND(Spelers!$A43&lt;&gt;"",Spelers!J43="x"),Spelers!S43="Nog niet ingedeeld"),Spelers!$A43&amp;", ","")</f>
        <v>Pien Dekker, Quinten Brouwer, Sem Dijkstra, Tess Smits, Wout Kuipers, Yara Hoekstra, </v>
      </c>
      <c r="O43" s="0" t="str">
        <f aca="false">O42&amp;IF(AND(AND(Spelers!$A43&lt;&gt;"",Spelers!K43="x"),Spelers!S43="Nog niet ingedeeld"),Spelers!$A43&amp;", ","")</f>
        <v>Daan Visser, Jasmijn Bos, Quinten Brouwer, Umut de Graaf, Vera van der Meer, Wout Kuipers, </v>
      </c>
      <c r="P43" s="0" t="str">
        <f aca="false">P42&amp;IF(AND(AND(Spelers!$A43&lt;&gt;"",Spelers!L43="x"),Spelers!S43="Nog niet ingedeeld"),Spelers!$A43&amp;", ","")</f>
        <v>Noah Lambert, Liv Goossens, </v>
      </c>
      <c r="Q43" s="0" t="str">
        <f aca="false">Q42&amp;IF(AND(AND(Spelers!$A43&lt;&gt;"",Spelers!M43="x"),Spelers!S43="Nog niet ingedeeld"),Spelers!$A43&amp;", ","")</f>
        <v>Noah Lambert, </v>
      </c>
      <c r="R43" s="0" t="str">
        <f aca="false">R42&amp;IF(AND(AND(Spelers!$A43&lt;&gt;"",Spelers!N43="x"),Spelers!S43="Nog niet ingedeeld"),Spelers!$A43&amp;", ","")</f>
        <v>Pien Dekker, Tess Smits, Umut de Graaf, Vera van der Meer, Yara Hoekstra, </v>
      </c>
      <c r="S43" s="0" t="str">
        <f aca="false">S42&amp;IF(AND(AND(Spelers!$A43&lt;&gt;"",Spelers!O43="x"),Spelers!S43="Nog niet ingedeeld"),Spelers!$A43&amp;", ","")</f>
        <v>Tess Smits, Yara Hoekstra, Liv Goossens, </v>
      </c>
      <c r="T43" s="0" t="str">
        <f aca="false">T42&amp;IF(AND(AND(Spelers!$A43&lt;&gt;"",Spelers!P43="x"),Spelers!S43="Nog niet ingedeeld"),Spelers!$A43&amp;", ","")</f>
        <v>Quinten Brouwer, Umut de Graaf, Wout Kuipers, </v>
      </c>
    </row>
    <row r="44" customFormat="false" ht="15" hidden="false" customHeight="false" outlineLevel="0" collapsed="false">
      <c r="A44" s="0" t="str">
        <f aca="false">A43&amp;IF(AND(Spelers!$A44&lt;&gt;"",Spelers!G44="x"),Spelers!$A44&amp;", ","")</f>
        <v>Anna de Vries, Bram Jansen, Carla Bakker, Eva Smit, Floor Meijer, Gijs de Boer, Ivo de Groot, Koen Vos, Noor van Dijk, Olaf Kok, Pien Dekker, Quinten Brouwer, Tess Smits, </v>
      </c>
      <c r="B44" s="0" t="str">
        <f aca="false">B43&amp;IF(AND(Spelers!$A44&lt;&gt;"",Spelers!H44="x"),Spelers!$A44&amp;", ","")</f>
        <v>Anna de Vries, Bram Jansen, Carla Bakker, Daan Visser, Eva Smit, Floor Meijer, Ivo de Groot, Lotte Peters, Sem Dijkstra, Tess Smits, Umut de Graaf, </v>
      </c>
      <c r="C44" s="0" t="str">
        <f aca="false">C43&amp;IF(AND(Spelers!$A44&lt;&gt;"",Spelers!I44="x"),Spelers!$A44&amp;", ","")</f>
        <v>Eva Smit, Floor Meijer, Gijs de Boer, Ivo de Groot, Jasmijn Bos, Koen Vos, Lotte Peters, Milan Hendriks, Noor van Dijk, Olaf Kok, Pien Dekker, Sem Dijkstra, Umut de Graaf, Vera van der Meer, </v>
      </c>
      <c r="D44" s="0" t="str">
        <f aca="false">D43&amp;IF(AND(Spelers!$A44&lt;&gt;"",Spelers!J44="x"),Spelers!$A44&amp;", ","")</f>
        <v>Anna de Vries, Eva Smit, Floor Meijer, Hanna Mulder, Koen Vos, Lotte Peters, Milan Hendriks, Pien Dekker, Quinten Brouwer, Roos de Wit, Sem Dijkstra, Tess Smits, Wout Kuipers, Yara Hoekstra, </v>
      </c>
      <c r="E44" s="0" t="str">
        <f aca="false">E43&amp;IF(AND(Spelers!$A44&lt;&gt;"",Spelers!K44="x"),Spelers!$A44&amp;", ","")</f>
        <v>Anna de Vries, Bram Jansen, Daan Visser, Floor Meijer, Gijs de Boer, Hanna Mulder, Jasmijn Bos, Koen Vos, Lotte Peters, Quinten Brouwer, Roos de Wit, Umut de Graaf, Vera van der Meer, Wout Kuipers, </v>
      </c>
      <c r="F44" s="0" t="str">
        <f aca="false">F43&amp;IF(AND(Spelers!$A44&lt;&gt;"",Spelers!L44="x"),Spelers!$A44&amp;", ","")</f>
        <v>Lucas Mertens, Sara Wouters, Finn Claes, Mila Peeters, Jens Maes, Zoë Willems, Noah Lambert, Liv Goossens, </v>
      </c>
      <c r="G44" s="0" t="str">
        <f aca="false">G43&amp;IF(AND(Spelers!$A44&lt;&gt;"",Spelers!M44="x"),Spelers!$A44&amp;", ","")</f>
        <v>Lucas Mertens, Finn Claes, Noah Lambert, </v>
      </c>
      <c r="H44" s="0" t="str">
        <f aca="false">H43&amp;IF(AND(Spelers!$A44&lt;&gt;"",Spelers!N44="x"),Spelers!$A44&amp;", ","")</f>
        <v>Eva Smit, Hanna Mulder, Ivo de Groot, Koen Vos, Lotte Peters, Milan Hendriks, Pien Dekker, Roos de Wit, Tess Smits, Umut de Graaf, Vera van der Meer, Yara Hoekstra, </v>
      </c>
      <c r="I44" s="0" t="str">
        <f aca="false">I43&amp;IF(AND(Spelers!$A44&lt;&gt;"",Spelers!O44="x"),Spelers!$A44&amp;", ","")</f>
        <v>Floor Meijer, Lotte Peters, Tess Smits, Yara Hoekstra, Sara Wouters, Mila Peeters, Jens Maes, Zoë Willems, Liv Goossens, </v>
      </c>
      <c r="J44" s="0" t="str">
        <f aca="false">J43&amp;IF(AND(Spelers!$A44&lt;&gt;"",Spelers!P44="x"),Spelers!$A44&amp;", ","")</f>
        <v>Bram Jansen, Quinten Brouwer, Roos de Wit, Umut de Graaf, Wout Kuipers, </v>
      </c>
      <c r="K44" s="0" t="str">
        <f aca="false">K43&amp;IF(AND(AND(Spelers!$A44&lt;&gt;"",Spelers!G44="x"),Spelers!S44="Nog niet ingedeeld"),Spelers!$A44&amp;", ","")</f>
        <v>Olaf Kok, Pien Dekker, Quinten Brouwer, Tess Smits, </v>
      </c>
      <c r="L44" s="0" t="str">
        <f aca="false">L43&amp;IF(AND(AND(Spelers!$A44&lt;&gt;"",Spelers!H44="x"),Spelers!S44="Nog niet ingedeeld"),Spelers!$A44&amp;", ","")</f>
        <v>Daan Visser, Sem Dijkstra, Tess Smits, Umut de Graaf, </v>
      </c>
      <c r="M44" s="0" t="str">
        <f aca="false">M43&amp;IF(AND(AND(Spelers!$A44&lt;&gt;"",Spelers!I44="x"),Spelers!S44="Nog niet ingedeeld"),Spelers!$A44&amp;", ","")</f>
        <v>Jasmijn Bos, Olaf Kok, Pien Dekker, Sem Dijkstra, Umut de Graaf, Vera van der Meer, </v>
      </c>
      <c r="N44" s="0" t="str">
        <f aca="false">N43&amp;IF(AND(AND(Spelers!$A44&lt;&gt;"",Spelers!J44="x"),Spelers!S44="Nog niet ingedeeld"),Spelers!$A44&amp;", ","")</f>
        <v>Pien Dekker, Quinten Brouwer, Sem Dijkstra, Tess Smits, Wout Kuipers, Yara Hoekstra, </v>
      </c>
      <c r="O44" s="0" t="str">
        <f aca="false">O43&amp;IF(AND(AND(Spelers!$A44&lt;&gt;"",Spelers!K44="x"),Spelers!S44="Nog niet ingedeeld"),Spelers!$A44&amp;", ","")</f>
        <v>Daan Visser, Jasmijn Bos, Quinten Brouwer, Umut de Graaf, Vera van der Meer, Wout Kuipers, </v>
      </c>
      <c r="P44" s="0" t="str">
        <f aca="false">P43&amp;IF(AND(AND(Spelers!$A44&lt;&gt;"",Spelers!L44="x"),Spelers!S44="Nog niet ingedeeld"),Spelers!$A44&amp;", ","")</f>
        <v>Noah Lambert, Liv Goossens, </v>
      </c>
      <c r="Q44" s="0" t="str">
        <f aca="false">Q43&amp;IF(AND(AND(Spelers!$A44&lt;&gt;"",Spelers!M44="x"),Spelers!S44="Nog niet ingedeeld"),Spelers!$A44&amp;", ","")</f>
        <v>Noah Lambert, </v>
      </c>
      <c r="R44" s="0" t="str">
        <f aca="false">R43&amp;IF(AND(AND(Spelers!$A44&lt;&gt;"",Spelers!N44="x"),Spelers!S44="Nog niet ingedeeld"),Spelers!$A44&amp;", ","")</f>
        <v>Pien Dekker, Tess Smits, Umut de Graaf, Vera van der Meer, Yara Hoekstra, </v>
      </c>
      <c r="S44" s="0" t="str">
        <f aca="false">S43&amp;IF(AND(AND(Spelers!$A44&lt;&gt;"",Spelers!O44="x"),Spelers!S44="Nog niet ingedeeld"),Spelers!$A44&amp;", ","")</f>
        <v>Tess Smits, Yara Hoekstra, Liv Goossens, </v>
      </c>
      <c r="T44" s="0" t="str">
        <f aca="false">T43&amp;IF(AND(AND(Spelers!$A44&lt;&gt;"",Spelers!P44="x"),Spelers!S44="Nog niet ingedeeld"),Spelers!$A44&amp;", ","")</f>
        <v>Quinten Brouwer, Umut de Graaf, Wout Kuipers, </v>
      </c>
    </row>
    <row r="45" customFormat="false" ht="15" hidden="false" customHeight="false" outlineLevel="0" collapsed="false">
      <c r="A45" s="0" t="str">
        <f aca="false">A44&amp;IF(AND(Spelers!$A45&lt;&gt;"",Spelers!G45="x"),Spelers!$A45&amp;", ","")</f>
        <v>Anna de Vries, Bram Jansen, Carla Bakker, Eva Smit, Floor Meijer, Gijs de Boer, Ivo de Groot, Koen Vos, Noor van Dijk, Olaf Kok, Pien Dekker, Quinten Brouwer, Tess Smits, </v>
      </c>
      <c r="B45" s="0" t="str">
        <f aca="false">B44&amp;IF(AND(Spelers!$A45&lt;&gt;"",Spelers!H45="x"),Spelers!$A45&amp;", ","")</f>
        <v>Anna de Vries, Bram Jansen, Carla Bakker, Daan Visser, Eva Smit, Floor Meijer, Ivo de Groot, Lotte Peters, Sem Dijkstra, Tess Smits, Umut de Graaf, </v>
      </c>
      <c r="C45" s="0" t="str">
        <f aca="false">C44&amp;IF(AND(Spelers!$A45&lt;&gt;"",Spelers!I45="x"),Spelers!$A45&amp;", ","")</f>
        <v>Eva Smit, Floor Meijer, Gijs de Boer, Ivo de Groot, Jasmijn Bos, Koen Vos, Lotte Peters, Milan Hendriks, Noor van Dijk, Olaf Kok, Pien Dekker, Sem Dijkstra, Umut de Graaf, Vera van der Meer, </v>
      </c>
      <c r="D45" s="0" t="str">
        <f aca="false">D44&amp;IF(AND(Spelers!$A45&lt;&gt;"",Spelers!J45="x"),Spelers!$A45&amp;", ","")</f>
        <v>Anna de Vries, Eva Smit, Floor Meijer, Hanna Mulder, Koen Vos, Lotte Peters, Milan Hendriks, Pien Dekker, Quinten Brouwer, Roos de Wit, Sem Dijkstra, Tess Smits, Wout Kuipers, Yara Hoekstra, </v>
      </c>
      <c r="E45" s="0" t="str">
        <f aca="false">E44&amp;IF(AND(Spelers!$A45&lt;&gt;"",Spelers!K45="x"),Spelers!$A45&amp;", ","")</f>
        <v>Anna de Vries, Bram Jansen, Daan Visser, Floor Meijer, Gijs de Boer, Hanna Mulder, Jasmijn Bos, Koen Vos, Lotte Peters, Quinten Brouwer, Roos de Wit, Umut de Graaf, Vera van der Meer, Wout Kuipers, </v>
      </c>
      <c r="F45" s="0" t="str">
        <f aca="false">F44&amp;IF(AND(Spelers!$A45&lt;&gt;"",Spelers!L45="x"),Spelers!$A45&amp;", ","")</f>
        <v>Lucas Mertens, Sara Wouters, Finn Claes, Mila Peeters, Jens Maes, Zoë Willems, Noah Lambert, Liv Goossens, </v>
      </c>
      <c r="G45" s="0" t="str">
        <f aca="false">G44&amp;IF(AND(Spelers!$A45&lt;&gt;"",Spelers!M45="x"),Spelers!$A45&amp;", ","")</f>
        <v>Lucas Mertens, Finn Claes, Noah Lambert, </v>
      </c>
      <c r="H45" s="0" t="str">
        <f aca="false">H44&amp;IF(AND(Spelers!$A45&lt;&gt;"",Spelers!N45="x"),Spelers!$A45&amp;", ","")</f>
        <v>Eva Smit, Hanna Mulder, Ivo de Groot, Koen Vos, Lotte Peters, Milan Hendriks, Pien Dekker, Roos de Wit, Tess Smits, Umut de Graaf, Vera van der Meer, Yara Hoekstra, </v>
      </c>
      <c r="I45" s="0" t="str">
        <f aca="false">I44&amp;IF(AND(Spelers!$A45&lt;&gt;"",Spelers!O45="x"),Spelers!$A45&amp;", ","")</f>
        <v>Floor Meijer, Lotte Peters, Tess Smits, Yara Hoekstra, Sara Wouters, Mila Peeters, Jens Maes, Zoë Willems, Liv Goossens, </v>
      </c>
      <c r="J45" s="0" t="str">
        <f aca="false">J44&amp;IF(AND(Spelers!$A45&lt;&gt;"",Spelers!P45="x"),Spelers!$A45&amp;", ","")</f>
        <v>Bram Jansen, Quinten Brouwer, Roos de Wit, Umut de Graaf, Wout Kuipers, </v>
      </c>
      <c r="K45" s="0" t="str">
        <f aca="false">K44&amp;IF(AND(AND(Spelers!$A45&lt;&gt;"",Spelers!G45="x"),Spelers!S45="Nog niet ingedeeld"),Spelers!$A45&amp;", ","")</f>
        <v>Olaf Kok, Pien Dekker, Quinten Brouwer, Tess Smits, </v>
      </c>
      <c r="L45" s="0" t="str">
        <f aca="false">L44&amp;IF(AND(AND(Spelers!$A45&lt;&gt;"",Spelers!H45="x"),Spelers!S45="Nog niet ingedeeld"),Spelers!$A45&amp;", ","")</f>
        <v>Daan Visser, Sem Dijkstra, Tess Smits, Umut de Graaf, </v>
      </c>
      <c r="M45" s="0" t="str">
        <f aca="false">M44&amp;IF(AND(AND(Spelers!$A45&lt;&gt;"",Spelers!I45="x"),Spelers!S45="Nog niet ingedeeld"),Spelers!$A45&amp;", ","")</f>
        <v>Jasmijn Bos, Olaf Kok, Pien Dekker, Sem Dijkstra, Umut de Graaf, Vera van der Meer, </v>
      </c>
      <c r="N45" s="0" t="str">
        <f aca="false">N44&amp;IF(AND(AND(Spelers!$A45&lt;&gt;"",Spelers!J45="x"),Spelers!S45="Nog niet ingedeeld"),Spelers!$A45&amp;", ","")</f>
        <v>Pien Dekker, Quinten Brouwer, Sem Dijkstra, Tess Smits, Wout Kuipers, Yara Hoekstra, </v>
      </c>
      <c r="O45" s="0" t="str">
        <f aca="false">O44&amp;IF(AND(AND(Spelers!$A45&lt;&gt;"",Spelers!K45="x"),Spelers!S45="Nog niet ingedeeld"),Spelers!$A45&amp;", ","")</f>
        <v>Daan Visser, Jasmijn Bos, Quinten Brouwer, Umut de Graaf, Vera van der Meer, Wout Kuipers, </v>
      </c>
      <c r="P45" s="0" t="str">
        <f aca="false">P44&amp;IF(AND(AND(Spelers!$A45&lt;&gt;"",Spelers!L45="x"),Spelers!S45="Nog niet ingedeeld"),Spelers!$A45&amp;", ","")</f>
        <v>Noah Lambert, Liv Goossens, </v>
      </c>
      <c r="Q45" s="0" t="str">
        <f aca="false">Q44&amp;IF(AND(AND(Spelers!$A45&lt;&gt;"",Spelers!M45="x"),Spelers!S45="Nog niet ingedeeld"),Spelers!$A45&amp;", ","")</f>
        <v>Noah Lambert, </v>
      </c>
      <c r="R45" s="0" t="str">
        <f aca="false">R44&amp;IF(AND(AND(Spelers!$A45&lt;&gt;"",Spelers!N45="x"),Spelers!S45="Nog niet ingedeeld"),Spelers!$A45&amp;", ","")</f>
        <v>Pien Dekker, Tess Smits, Umut de Graaf, Vera van der Meer, Yara Hoekstra, </v>
      </c>
      <c r="S45" s="0" t="str">
        <f aca="false">S44&amp;IF(AND(AND(Spelers!$A45&lt;&gt;"",Spelers!O45="x"),Spelers!S45="Nog niet ingedeeld"),Spelers!$A45&amp;", ","")</f>
        <v>Tess Smits, Yara Hoekstra, Liv Goossens, </v>
      </c>
      <c r="T45" s="0" t="str">
        <f aca="false">T44&amp;IF(AND(AND(Spelers!$A45&lt;&gt;"",Spelers!P45="x"),Spelers!S45="Nog niet ingedeeld"),Spelers!$A45&amp;", ","")</f>
        <v>Quinten Brouwer, Umut de Graaf, Wout Kuipers, </v>
      </c>
    </row>
    <row r="46" customFormat="false" ht="15" hidden="false" customHeight="false" outlineLevel="0" collapsed="false">
      <c r="A46" s="0" t="str">
        <f aca="false">A45&amp;IF(AND(Spelers!$A46&lt;&gt;"",Spelers!G46="x"),Spelers!$A46&amp;", ","")</f>
        <v>Anna de Vries, Bram Jansen, Carla Bakker, Eva Smit, Floor Meijer, Gijs de Boer, Ivo de Groot, Koen Vos, Noor van Dijk, Olaf Kok, Pien Dekker, Quinten Brouwer, Tess Smits, </v>
      </c>
      <c r="B46" s="0" t="str">
        <f aca="false">B45&amp;IF(AND(Spelers!$A46&lt;&gt;"",Spelers!H46="x"),Spelers!$A46&amp;", ","")</f>
        <v>Anna de Vries, Bram Jansen, Carla Bakker, Daan Visser, Eva Smit, Floor Meijer, Ivo de Groot, Lotte Peters, Sem Dijkstra, Tess Smits, Umut de Graaf, </v>
      </c>
      <c r="C46" s="0" t="str">
        <f aca="false">C45&amp;IF(AND(Spelers!$A46&lt;&gt;"",Spelers!I46="x"),Spelers!$A46&amp;", ","")</f>
        <v>Eva Smit, Floor Meijer, Gijs de Boer, Ivo de Groot, Jasmijn Bos, Koen Vos, Lotte Peters, Milan Hendriks, Noor van Dijk, Olaf Kok, Pien Dekker, Sem Dijkstra, Umut de Graaf, Vera van der Meer, </v>
      </c>
      <c r="D46" s="0" t="str">
        <f aca="false">D45&amp;IF(AND(Spelers!$A46&lt;&gt;"",Spelers!J46="x"),Spelers!$A46&amp;", ","")</f>
        <v>Anna de Vries, Eva Smit, Floor Meijer, Hanna Mulder, Koen Vos, Lotte Peters, Milan Hendriks, Pien Dekker, Quinten Brouwer, Roos de Wit, Sem Dijkstra, Tess Smits, Wout Kuipers, Yara Hoekstra, </v>
      </c>
      <c r="E46" s="0" t="str">
        <f aca="false">E45&amp;IF(AND(Spelers!$A46&lt;&gt;"",Spelers!K46="x"),Spelers!$A46&amp;", ","")</f>
        <v>Anna de Vries, Bram Jansen, Daan Visser, Floor Meijer, Gijs de Boer, Hanna Mulder, Jasmijn Bos, Koen Vos, Lotte Peters, Quinten Brouwer, Roos de Wit, Umut de Graaf, Vera van der Meer, Wout Kuipers, </v>
      </c>
      <c r="F46" s="0" t="str">
        <f aca="false">F45&amp;IF(AND(Spelers!$A46&lt;&gt;"",Spelers!L46="x"),Spelers!$A46&amp;", ","")</f>
        <v>Lucas Mertens, Sara Wouters, Finn Claes, Mila Peeters, Jens Maes, Zoë Willems, Noah Lambert, Liv Goossens, </v>
      </c>
      <c r="G46" s="0" t="str">
        <f aca="false">G45&amp;IF(AND(Spelers!$A46&lt;&gt;"",Spelers!M46="x"),Spelers!$A46&amp;", ","")</f>
        <v>Lucas Mertens, Finn Claes, Noah Lambert, </v>
      </c>
      <c r="H46" s="0" t="str">
        <f aca="false">H45&amp;IF(AND(Spelers!$A46&lt;&gt;"",Spelers!N46="x"),Spelers!$A46&amp;", ","")</f>
        <v>Eva Smit, Hanna Mulder, Ivo de Groot, Koen Vos, Lotte Peters, Milan Hendriks, Pien Dekker, Roos de Wit, Tess Smits, Umut de Graaf, Vera van der Meer, Yara Hoekstra, </v>
      </c>
      <c r="I46" s="0" t="str">
        <f aca="false">I45&amp;IF(AND(Spelers!$A46&lt;&gt;"",Spelers!O46="x"),Spelers!$A46&amp;", ","")</f>
        <v>Floor Meijer, Lotte Peters, Tess Smits, Yara Hoekstra, Sara Wouters, Mila Peeters, Jens Maes, Zoë Willems, Liv Goossens, </v>
      </c>
      <c r="J46" s="0" t="str">
        <f aca="false">J45&amp;IF(AND(Spelers!$A46&lt;&gt;"",Spelers!P46="x"),Spelers!$A46&amp;", ","")</f>
        <v>Bram Jansen, Quinten Brouwer, Roos de Wit, Umut de Graaf, Wout Kuipers, </v>
      </c>
      <c r="K46" s="0" t="str">
        <f aca="false">K45&amp;IF(AND(AND(Spelers!$A46&lt;&gt;"",Spelers!G46="x"),Spelers!S46="Nog niet ingedeeld"),Spelers!$A46&amp;", ","")</f>
        <v>Olaf Kok, Pien Dekker, Quinten Brouwer, Tess Smits, </v>
      </c>
      <c r="L46" s="0" t="str">
        <f aca="false">L45&amp;IF(AND(AND(Spelers!$A46&lt;&gt;"",Spelers!H46="x"),Spelers!S46="Nog niet ingedeeld"),Spelers!$A46&amp;", ","")</f>
        <v>Daan Visser, Sem Dijkstra, Tess Smits, Umut de Graaf, </v>
      </c>
      <c r="M46" s="0" t="str">
        <f aca="false">M45&amp;IF(AND(AND(Spelers!$A46&lt;&gt;"",Spelers!I46="x"),Spelers!S46="Nog niet ingedeeld"),Spelers!$A46&amp;", ","")</f>
        <v>Jasmijn Bos, Olaf Kok, Pien Dekker, Sem Dijkstra, Umut de Graaf, Vera van der Meer, </v>
      </c>
      <c r="N46" s="0" t="str">
        <f aca="false">N45&amp;IF(AND(AND(Spelers!$A46&lt;&gt;"",Spelers!J46="x"),Spelers!S46="Nog niet ingedeeld"),Spelers!$A46&amp;", ","")</f>
        <v>Pien Dekker, Quinten Brouwer, Sem Dijkstra, Tess Smits, Wout Kuipers, Yara Hoekstra, </v>
      </c>
      <c r="O46" s="0" t="str">
        <f aca="false">O45&amp;IF(AND(AND(Spelers!$A46&lt;&gt;"",Spelers!K46="x"),Spelers!S46="Nog niet ingedeeld"),Spelers!$A46&amp;", ","")</f>
        <v>Daan Visser, Jasmijn Bos, Quinten Brouwer, Umut de Graaf, Vera van der Meer, Wout Kuipers, </v>
      </c>
      <c r="P46" s="0" t="str">
        <f aca="false">P45&amp;IF(AND(AND(Spelers!$A46&lt;&gt;"",Spelers!L46="x"),Spelers!S46="Nog niet ingedeeld"),Spelers!$A46&amp;", ","")</f>
        <v>Noah Lambert, Liv Goossens, </v>
      </c>
      <c r="Q46" s="0" t="str">
        <f aca="false">Q45&amp;IF(AND(AND(Spelers!$A46&lt;&gt;"",Spelers!M46="x"),Spelers!S46="Nog niet ingedeeld"),Spelers!$A46&amp;", ","")</f>
        <v>Noah Lambert, </v>
      </c>
      <c r="R46" s="0" t="str">
        <f aca="false">R45&amp;IF(AND(AND(Spelers!$A46&lt;&gt;"",Spelers!N46="x"),Spelers!S46="Nog niet ingedeeld"),Spelers!$A46&amp;", ","")</f>
        <v>Pien Dekker, Tess Smits, Umut de Graaf, Vera van der Meer, Yara Hoekstra, </v>
      </c>
      <c r="S46" s="0" t="str">
        <f aca="false">S45&amp;IF(AND(AND(Spelers!$A46&lt;&gt;"",Spelers!O46="x"),Spelers!S46="Nog niet ingedeeld"),Spelers!$A46&amp;", ","")</f>
        <v>Tess Smits, Yara Hoekstra, Liv Goossens, </v>
      </c>
      <c r="T46" s="0" t="str">
        <f aca="false">T45&amp;IF(AND(AND(Spelers!$A46&lt;&gt;"",Spelers!P46="x"),Spelers!S46="Nog niet ingedeeld"),Spelers!$A46&amp;", ","")</f>
        <v>Quinten Brouwer, Umut de Graaf, Wout Kuipers, </v>
      </c>
    </row>
    <row r="47" customFormat="false" ht="15" hidden="false" customHeight="false" outlineLevel="0" collapsed="false">
      <c r="A47" s="0" t="str">
        <f aca="false">A46&amp;IF(AND(Spelers!$A47&lt;&gt;"",Spelers!G47="x"),Spelers!$A47&amp;", ","")</f>
        <v>Anna de Vries, Bram Jansen, Carla Bakker, Eva Smit, Floor Meijer, Gijs de Boer, Ivo de Groot, Koen Vos, Noor van Dijk, Olaf Kok, Pien Dekker, Quinten Brouwer, Tess Smits, </v>
      </c>
      <c r="B47" s="0" t="str">
        <f aca="false">B46&amp;IF(AND(Spelers!$A47&lt;&gt;"",Spelers!H47="x"),Spelers!$A47&amp;", ","")</f>
        <v>Anna de Vries, Bram Jansen, Carla Bakker, Daan Visser, Eva Smit, Floor Meijer, Ivo de Groot, Lotte Peters, Sem Dijkstra, Tess Smits, Umut de Graaf, </v>
      </c>
      <c r="C47" s="0" t="str">
        <f aca="false">C46&amp;IF(AND(Spelers!$A47&lt;&gt;"",Spelers!I47="x"),Spelers!$A47&amp;", ","")</f>
        <v>Eva Smit, Floor Meijer, Gijs de Boer, Ivo de Groot, Jasmijn Bos, Koen Vos, Lotte Peters, Milan Hendriks, Noor van Dijk, Olaf Kok, Pien Dekker, Sem Dijkstra, Umut de Graaf, Vera van der Meer, </v>
      </c>
      <c r="D47" s="0" t="str">
        <f aca="false">D46&amp;IF(AND(Spelers!$A47&lt;&gt;"",Spelers!J47="x"),Spelers!$A47&amp;", ","")</f>
        <v>Anna de Vries, Eva Smit, Floor Meijer, Hanna Mulder, Koen Vos, Lotte Peters, Milan Hendriks, Pien Dekker, Quinten Brouwer, Roos de Wit, Sem Dijkstra, Tess Smits, Wout Kuipers, Yara Hoekstra, </v>
      </c>
      <c r="E47" s="0" t="str">
        <f aca="false">E46&amp;IF(AND(Spelers!$A47&lt;&gt;"",Spelers!K47="x"),Spelers!$A47&amp;", ","")</f>
        <v>Anna de Vries, Bram Jansen, Daan Visser, Floor Meijer, Gijs de Boer, Hanna Mulder, Jasmijn Bos, Koen Vos, Lotte Peters, Quinten Brouwer, Roos de Wit, Umut de Graaf, Vera van der Meer, Wout Kuipers, </v>
      </c>
      <c r="F47" s="0" t="str">
        <f aca="false">F46&amp;IF(AND(Spelers!$A47&lt;&gt;"",Spelers!L47="x"),Spelers!$A47&amp;", ","")</f>
        <v>Lucas Mertens, Sara Wouters, Finn Claes, Mila Peeters, Jens Maes, Zoë Willems, Noah Lambert, Liv Goossens, </v>
      </c>
      <c r="G47" s="0" t="str">
        <f aca="false">G46&amp;IF(AND(Spelers!$A47&lt;&gt;"",Spelers!M47="x"),Spelers!$A47&amp;", ","")</f>
        <v>Lucas Mertens, Finn Claes, Noah Lambert, </v>
      </c>
      <c r="H47" s="0" t="str">
        <f aca="false">H46&amp;IF(AND(Spelers!$A47&lt;&gt;"",Spelers!N47="x"),Spelers!$A47&amp;", ","")</f>
        <v>Eva Smit, Hanna Mulder, Ivo de Groot, Koen Vos, Lotte Peters, Milan Hendriks, Pien Dekker, Roos de Wit, Tess Smits, Umut de Graaf, Vera van der Meer, Yara Hoekstra, </v>
      </c>
      <c r="I47" s="0" t="str">
        <f aca="false">I46&amp;IF(AND(Spelers!$A47&lt;&gt;"",Spelers!O47="x"),Spelers!$A47&amp;", ","")</f>
        <v>Floor Meijer, Lotte Peters, Tess Smits, Yara Hoekstra, Sara Wouters, Mila Peeters, Jens Maes, Zoë Willems, Liv Goossens, </v>
      </c>
      <c r="J47" s="0" t="str">
        <f aca="false">J46&amp;IF(AND(Spelers!$A47&lt;&gt;"",Spelers!P47="x"),Spelers!$A47&amp;", ","")</f>
        <v>Bram Jansen, Quinten Brouwer, Roos de Wit, Umut de Graaf, Wout Kuipers, </v>
      </c>
      <c r="K47" s="0" t="str">
        <f aca="false">K46&amp;IF(AND(AND(Spelers!$A47&lt;&gt;"",Spelers!G47="x"),Spelers!S47="Nog niet ingedeeld"),Spelers!$A47&amp;", ","")</f>
        <v>Olaf Kok, Pien Dekker, Quinten Brouwer, Tess Smits, </v>
      </c>
      <c r="L47" s="0" t="str">
        <f aca="false">L46&amp;IF(AND(AND(Spelers!$A47&lt;&gt;"",Spelers!H47="x"),Spelers!S47="Nog niet ingedeeld"),Spelers!$A47&amp;", ","")</f>
        <v>Daan Visser, Sem Dijkstra, Tess Smits, Umut de Graaf, </v>
      </c>
      <c r="M47" s="0" t="str">
        <f aca="false">M46&amp;IF(AND(AND(Spelers!$A47&lt;&gt;"",Spelers!I47="x"),Spelers!S47="Nog niet ingedeeld"),Spelers!$A47&amp;", ","")</f>
        <v>Jasmijn Bos, Olaf Kok, Pien Dekker, Sem Dijkstra, Umut de Graaf, Vera van der Meer, </v>
      </c>
      <c r="N47" s="0" t="str">
        <f aca="false">N46&amp;IF(AND(AND(Spelers!$A47&lt;&gt;"",Spelers!J47="x"),Spelers!S47="Nog niet ingedeeld"),Spelers!$A47&amp;", ","")</f>
        <v>Pien Dekker, Quinten Brouwer, Sem Dijkstra, Tess Smits, Wout Kuipers, Yara Hoekstra, </v>
      </c>
      <c r="O47" s="0" t="str">
        <f aca="false">O46&amp;IF(AND(AND(Spelers!$A47&lt;&gt;"",Spelers!K47="x"),Spelers!S47="Nog niet ingedeeld"),Spelers!$A47&amp;", ","")</f>
        <v>Daan Visser, Jasmijn Bos, Quinten Brouwer, Umut de Graaf, Vera van der Meer, Wout Kuipers, </v>
      </c>
      <c r="P47" s="0" t="str">
        <f aca="false">P46&amp;IF(AND(AND(Spelers!$A47&lt;&gt;"",Spelers!L47="x"),Spelers!S47="Nog niet ingedeeld"),Spelers!$A47&amp;", ","")</f>
        <v>Noah Lambert, Liv Goossens, </v>
      </c>
      <c r="Q47" s="0" t="str">
        <f aca="false">Q46&amp;IF(AND(AND(Spelers!$A47&lt;&gt;"",Spelers!M47="x"),Spelers!S47="Nog niet ingedeeld"),Spelers!$A47&amp;", ","")</f>
        <v>Noah Lambert, </v>
      </c>
      <c r="R47" s="0" t="str">
        <f aca="false">R46&amp;IF(AND(AND(Spelers!$A47&lt;&gt;"",Spelers!N47="x"),Spelers!S47="Nog niet ingedeeld"),Spelers!$A47&amp;", ","")</f>
        <v>Pien Dekker, Tess Smits, Umut de Graaf, Vera van der Meer, Yara Hoekstra, </v>
      </c>
      <c r="S47" s="0" t="str">
        <f aca="false">S46&amp;IF(AND(AND(Spelers!$A47&lt;&gt;"",Spelers!O47="x"),Spelers!S47="Nog niet ingedeeld"),Spelers!$A47&amp;", ","")</f>
        <v>Tess Smits, Yara Hoekstra, Liv Goossens, </v>
      </c>
      <c r="T47" s="0" t="str">
        <f aca="false">T46&amp;IF(AND(AND(Spelers!$A47&lt;&gt;"",Spelers!P47="x"),Spelers!S47="Nog niet ingedeeld"),Spelers!$A47&amp;", ","")</f>
        <v>Quinten Brouwer, Umut de Graaf, Wout Kuipers, </v>
      </c>
    </row>
    <row r="48" customFormat="false" ht="15" hidden="false" customHeight="false" outlineLevel="0" collapsed="false">
      <c r="A48" s="0" t="str">
        <f aca="false">A47&amp;IF(AND(Spelers!$A48&lt;&gt;"",Spelers!G48="x"),Spelers!$A48&amp;", ","")</f>
        <v>Anna de Vries, Bram Jansen, Carla Bakker, Eva Smit, Floor Meijer, Gijs de Boer, Ivo de Groot, Koen Vos, Noor van Dijk, Olaf Kok, Pien Dekker, Quinten Brouwer, Tess Smits, </v>
      </c>
      <c r="B48" s="0" t="str">
        <f aca="false">B47&amp;IF(AND(Spelers!$A48&lt;&gt;"",Spelers!H48="x"),Spelers!$A48&amp;", ","")</f>
        <v>Anna de Vries, Bram Jansen, Carla Bakker, Daan Visser, Eva Smit, Floor Meijer, Ivo de Groot, Lotte Peters, Sem Dijkstra, Tess Smits, Umut de Graaf, </v>
      </c>
      <c r="C48" s="0" t="str">
        <f aca="false">C47&amp;IF(AND(Spelers!$A48&lt;&gt;"",Spelers!I48="x"),Spelers!$A48&amp;", ","")</f>
        <v>Eva Smit, Floor Meijer, Gijs de Boer, Ivo de Groot, Jasmijn Bos, Koen Vos, Lotte Peters, Milan Hendriks, Noor van Dijk, Olaf Kok, Pien Dekker, Sem Dijkstra, Umut de Graaf, Vera van der Meer, </v>
      </c>
      <c r="D48" s="0" t="str">
        <f aca="false">D47&amp;IF(AND(Spelers!$A48&lt;&gt;"",Spelers!J48="x"),Spelers!$A48&amp;", ","")</f>
        <v>Anna de Vries, Eva Smit, Floor Meijer, Hanna Mulder, Koen Vos, Lotte Peters, Milan Hendriks, Pien Dekker, Quinten Brouwer, Roos de Wit, Sem Dijkstra, Tess Smits, Wout Kuipers, Yara Hoekstra, </v>
      </c>
      <c r="E48" s="0" t="str">
        <f aca="false">E47&amp;IF(AND(Spelers!$A48&lt;&gt;"",Spelers!K48="x"),Spelers!$A48&amp;", ","")</f>
        <v>Anna de Vries, Bram Jansen, Daan Visser, Floor Meijer, Gijs de Boer, Hanna Mulder, Jasmijn Bos, Koen Vos, Lotte Peters, Quinten Brouwer, Roos de Wit, Umut de Graaf, Vera van der Meer, Wout Kuipers, </v>
      </c>
      <c r="F48" s="0" t="str">
        <f aca="false">F47&amp;IF(AND(Spelers!$A48&lt;&gt;"",Spelers!L48="x"),Spelers!$A48&amp;", ","")</f>
        <v>Lucas Mertens, Sara Wouters, Finn Claes, Mila Peeters, Jens Maes, Zoë Willems, Noah Lambert, Liv Goossens, </v>
      </c>
      <c r="G48" s="0" t="str">
        <f aca="false">G47&amp;IF(AND(Spelers!$A48&lt;&gt;"",Spelers!M48="x"),Spelers!$A48&amp;", ","")</f>
        <v>Lucas Mertens, Finn Claes, Noah Lambert, </v>
      </c>
      <c r="H48" s="0" t="str">
        <f aca="false">H47&amp;IF(AND(Spelers!$A48&lt;&gt;"",Spelers!N48="x"),Spelers!$A48&amp;", ","")</f>
        <v>Eva Smit, Hanna Mulder, Ivo de Groot, Koen Vos, Lotte Peters, Milan Hendriks, Pien Dekker, Roos de Wit, Tess Smits, Umut de Graaf, Vera van der Meer, Yara Hoekstra, </v>
      </c>
      <c r="I48" s="0" t="str">
        <f aca="false">I47&amp;IF(AND(Spelers!$A48&lt;&gt;"",Spelers!O48="x"),Spelers!$A48&amp;", ","")</f>
        <v>Floor Meijer, Lotte Peters, Tess Smits, Yara Hoekstra, Sara Wouters, Mila Peeters, Jens Maes, Zoë Willems, Liv Goossens, </v>
      </c>
      <c r="J48" s="0" t="str">
        <f aca="false">J47&amp;IF(AND(Spelers!$A48&lt;&gt;"",Spelers!P48="x"),Spelers!$A48&amp;", ","")</f>
        <v>Bram Jansen, Quinten Brouwer, Roos de Wit, Umut de Graaf, Wout Kuipers, </v>
      </c>
      <c r="K48" s="0" t="str">
        <f aca="false">K47&amp;IF(AND(AND(Spelers!$A48&lt;&gt;"",Spelers!G48="x"),Spelers!S48="Nog niet ingedeeld"),Spelers!$A48&amp;", ","")</f>
        <v>Olaf Kok, Pien Dekker, Quinten Brouwer, Tess Smits, </v>
      </c>
      <c r="L48" s="0" t="str">
        <f aca="false">L47&amp;IF(AND(AND(Spelers!$A48&lt;&gt;"",Spelers!H48="x"),Spelers!S48="Nog niet ingedeeld"),Spelers!$A48&amp;", ","")</f>
        <v>Daan Visser, Sem Dijkstra, Tess Smits, Umut de Graaf, </v>
      </c>
      <c r="M48" s="0" t="str">
        <f aca="false">M47&amp;IF(AND(AND(Spelers!$A48&lt;&gt;"",Spelers!I48="x"),Spelers!S48="Nog niet ingedeeld"),Spelers!$A48&amp;", ","")</f>
        <v>Jasmijn Bos, Olaf Kok, Pien Dekker, Sem Dijkstra, Umut de Graaf, Vera van der Meer, </v>
      </c>
      <c r="N48" s="0" t="str">
        <f aca="false">N47&amp;IF(AND(AND(Spelers!$A48&lt;&gt;"",Spelers!J48="x"),Spelers!S48="Nog niet ingedeeld"),Spelers!$A48&amp;", ","")</f>
        <v>Pien Dekker, Quinten Brouwer, Sem Dijkstra, Tess Smits, Wout Kuipers, Yara Hoekstra, </v>
      </c>
      <c r="O48" s="0" t="str">
        <f aca="false">O47&amp;IF(AND(AND(Spelers!$A48&lt;&gt;"",Spelers!K48="x"),Spelers!S48="Nog niet ingedeeld"),Spelers!$A48&amp;", ","")</f>
        <v>Daan Visser, Jasmijn Bos, Quinten Brouwer, Umut de Graaf, Vera van der Meer, Wout Kuipers, </v>
      </c>
      <c r="P48" s="0" t="str">
        <f aca="false">P47&amp;IF(AND(AND(Spelers!$A48&lt;&gt;"",Spelers!L48="x"),Spelers!S48="Nog niet ingedeeld"),Spelers!$A48&amp;", ","")</f>
        <v>Noah Lambert, Liv Goossens, </v>
      </c>
      <c r="Q48" s="0" t="str">
        <f aca="false">Q47&amp;IF(AND(AND(Spelers!$A48&lt;&gt;"",Spelers!M48="x"),Spelers!S48="Nog niet ingedeeld"),Spelers!$A48&amp;", ","")</f>
        <v>Noah Lambert, </v>
      </c>
      <c r="R48" s="0" t="str">
        <f aca="false">R47&amp;IF(AND(AND(Spelers!$A48&lt;&gt;"",Spelers!N48="x"),Spelers!S48="Nog niet ingedeeld"),Spelers!$A48&amp;", ","")</f>
        <v>Pien Dekker, Tess Smits, Umut de Graaf, Vera van der Meer, Yara Hoekstra, </v>
      </c>
      <c r="S48" s="0" t="str">
        <f aca="false">S47&amp;IF(AND(AND(Spelers!$A48&lt;&gt;"",Spelers!O48="x"),Spelers!S48="Nog niet ingedeeld"),Spelers!$A48&amp;", ","")</f>
        <v>Tess Smits, Yara Hoekstra, Liv Goossens, </v>
      </c>
      <c r="T48" s="0" t="str">
        <f aca="false">T47&amp;IF(AND(AND(Spelers!$A48&lt;&gt;"",Spelers!P48="x"),Spelers!S48="Nog niet ingedeeld"),Spelers!$A48&amp;", ","")</f>
        <v>Quinten Brouwer, Umut de Graaf, Wout Kuipers, </v>
      </c>
    </row>
    <row r="49" customFormat="false" ht="15" hidden="false" customHeight="false" outlineLevel="0" collapsed="false">
      <c r="A49" s="0" t="str">
        <f aca="false">A48&amp;IF(AND(Spelers!$A49&lt;&gt;"",Spelers!G49="x"),Spelers!$A49&amp;", ","")</f>
        <v>Anna de Vries, Bram Jansen, Carla Bakker, Eva Smit, Floor Meijer, Gijs de Boer, Ivo de Groot, Koen Vos, Noor van Dijk, Olaf Kok, Pien Dekker, Quinten Brouwer, Tess Smits, </v>
      </c>
      <c r="B49" s="0" t="str">
        <f aca="false">B48&amp;IF(AND(Spelers!$A49&lt;&gt;"",Spelers!H49="x"),Spelers!$A49&amp;", ","")</f>
        <v>Anna de Vries, Bram Jansen, Carla Bakker, Daan Visser, Eva Smit, Floor Meijer, Ivo de Groot, Lotte Peters, Sem Dijkstra, Tess Smits, Umut de Graaf, </v>
      </c>
      <c r="C49" s="0" t="str">
        <f aca="false">C48&amp;IF(AND(Spelers!$A49&lt;&gt;"",Spelers!I49="x"),Spelers!$A49&amp;", ","")</f>
        <v>Eva Smit, Floor Meijer, Gijs de Boer, Ivo de Groot, Jasmijn Bos, Koen Vos, Lotte Peters, Milan Hendriks, Noor van Dijk, Olaf Kok, Pien Dekker, Sem Dijkstra, Umut de Graaf, Vera van der Meer, </v>
      </c>
      <c r="D49" s="0" t="str">
        <f aca="false">D48&amp;IF(AND(Spelers!$A49&lt;&gt;"",Spelers!J49="x"),Spelers!$A49&amp;", ","")</f>
        <v>Anna de Vries, Eva Smit, Floor Meijer, Hanna Mulder, Koen Vos, Lotte Peters, Milan Hendriks, Pien Dekker, Quinten Brouwer, Roos de Wit, Sem Dijkstra, Tess Smits, Wout Kuipers, Yara Hoekstra, </v>
      </c>
      <c r="E49" s="0" t="str">
        <f aca="false">E48&amp;IF(AND(Spelers!$A49&lt;&gt;"",Spelers!K49="x"),Spelers!$A49&amp;", ","")</f>
        <v>Anna de Vries, Bram Jansen, Daan Visser, Floor Meijer, Gijs de Boer, Hanna Mulder, Jasmijn Bos, Koen Vos, Lotte Peters, Quinten Brouwer, Roos de Wit, Umut de Graaf, Vera van der Meer, Wout Kuipers, </v>
      </c>
      <c r="F49" s="0" t="str">
        <f aca="false">F48&amp;IF(AND(Spelers!$A49&lt;&gt;"",Spelers!L49="x"),Spelers!$A49&amp;", ","")</f>
        <v>Lucas Mertens, Sara Wouters, Finn Claes, Mila Peeters, Jens Maes, Zoë Willems, Noah Lambert, Liv Goossens, </v>
      </c>
      <c r="G49" s="0" t="str">
        <f aca="false">G48&amp;IF(AND(Spelers!$A49&lt;&gt;"",Spelers!M49="x"),Spelers!$A49&amp;", ","")</f>
        <v>Lucas Mertens, Finn Claes, Noah Lambert, </v>
      </c>
      <c r="H49" s="0" t="str">
        <f aca="false">H48&amp;IF(AND(Spelers!$A49&lt;&gt;"",Spelers!N49="x"),Spelers!$A49&amp;", ","")</f>
        <v>Eva Smit, Hanna Mulder, Ivo de Groot, Koen Vos, Lotte Peters, Milan Hendriks, Pien Dekker, Roos de Wit, Tess Smits, Umut de Graaf, Vera van der Meer, Yara Hoekstra, </v>
      </c>
      <c r="I49" s="0" t="str">
        <f aca="false">I48&amp;IF(AND(Spelers!$A49&lt;&gt;"",Spelers!O49="x"),Spelers!$A49&amp;", ","")</f>
        <v>Floor Meijer, Lotte Peters, Tess Smits, Yara Hoekstra, Sara Wouters, Mila Peeters, Jens Maes, Zoë Willems, Liv Goossens, </v>
      </c>
      <c r="J49" s="0" t="str">
        <f aca="false">J48&amp;IF(AND(Spelers!$A49&lt;&gt;"",Spelers!P49="x"),Spelers!$A49&amp;", ","")</f>
        <v>Bram Jansen, Quinten Brouwer, Roos de Wit, Umut de Graaf, Wout Kuipers, </v>
      </c>
      <c r="K49" s="0" t="str">
        <f aca="false">K48&amp;IF(AND(AND(Spelers!$A49&lt;&gt;"",Spelers!G49="x"),Spelers!S49="Nog niet ingedeeld"),Spelers!$A49&amp;", ","")</f>
        <v>Olaf Kok, Pien Dekker, Quinten Brouwer, Tess Smits, </v>
      </c>
      <c r="L49" s="0" t="str">
        <f aca="false">L48&amp;IF(AND(AND(Spelers!$A49&lt;&gt;"",Spelers!H49="x"),Spelers!S49="Nog niet ingedeeld"),Spelers!$A49&amp;", ","")</f>
        <v>Daan Visser, Sem Dijkstra, Tess Smits, Umut de Graaf, </v>
      </c>
      <c r="M49" s="0" t="str">
        <f aca="false">M48&amp;IF(AND(AND(Spelers!$A49&lt;&gt;"",Spelers!I49="x"),Spelers!S49="Nog niet ingedeeld"),Spelers!$A49&amp;", ","")</f>
        <v>Jasmijn Bos, Olaf Kok, Pien Dekker, Sem Dijkstra, Umut de Graaf, Vera van der Meer, </v>
      </c>
      <c r="N49" s="0" t="str">
        <f aca="false">N48&amp;IF(AND(AND(Spelers!$A49&lt;&gt;"",Spelers!J49="x"),Spelers!S49="Nog niet ingedeeld"),Spelers!$A49&amp;", ","")</f>
        <v>Pien Dekker, Quinten Brouwer, Sem Dijkstra, Tess Smits, Wout Kuipers, Yara Hoekstra, </v>
      </c>
      <c r="O49" s="0" t="str">
        <f aca="false">O48&amp;IF(AND(AND(Spelers!$A49&lt;&gt;"",Spelers!K49="x"),Spelers!S49="Nog niet ingedeeld"),Spelers!$A49&amp;", ","")</f>
        <v>Daan Visser, Jasmijn Bos, Quinten Brouwer, Umut de Graaf, Vera van der Meer, Wout Kuipers, </v>
      </c>
      <c r="P49" s="0" t="str">
        <f aca="false">P48&amp;IF(AND(AND(Spelers!$A49&lt;&gt;"",Spelers!L49="x"),Spelers!S49="Nog niet ingedeeld"),Spelers!$A49&amp;", ","")</f>
        <v>Noah Lambert, Liv Goossens, </v>
      </c>
      <c r="Q49" s="0" t="str">
        <f aca="false">Q48&amp;IF(AND(AND(Spelers!$A49&lt;&gt;"",Spelers!M49="x"),Spelers!S49="Nog niet ingedeeld"),Spelers!$A49&amp;", ","")</f>
        <v>Noah Lambert, </v>
      </c>
      <c r="R49" s="0" t="str">
        <f aca="false">R48&amp;IF(AND(AND(Spelers!$A49&lt;&gt;"",Spelers!N49="x"),Spelers!S49="Nog niet ingedeeld"),Spelers!$A49&amp;", ","")</f>
        <v>Pien Dekker, Tess Smits, Umut de Graaf, Vera van der Meer, Yara Hoekstra, </v>
      </c>
      <c r="S49" s="0" t="str">
        <f aca="false">S48&amp;IF(AND(AND(Spelers!$A49&lt;&gt;"",Spelers!O49="x"),Spelers!S49="Nog niet ingedeeld"),Spelers!$A49&amp;", ","")</f>
        <v>Tess Smits, Yara Hoekstra, Liv Goossens, </v>
      </c>
      <c r="T49" s="0" t="str">
        <f aca="false">T48&amp;IF(AND(AND(Spelers!$A49&lt;&gt;"",Spelers!P49="x"),Spelers!S49="Nog niet ingedeeld"),Spelers!$A49&amp;", ","")</f>
        <v>Quinten Brouwer, Umut de Graaf, Wout Kuipers, </v>
      </c>
    </row>
    <row r="50" customFormat="false" ht="15" hidden="false" customHeight="false" outlineLevel="0" collapsed="false">
      <c r="A50" s="0" t="str">
        <f aca="false">A49&amp;IF(AND(Spelers!$A50&lt;&gt;"",Spelers!G50="x"),Spelers!$A50&amp;", ","")</f>
        <v>Anna de Vries, Bram Jansen, Carla Bakker, Eva Smit, Floor Meijer, Gijs de Boer, Ivo de Groot, Koen Vos, Noor van Dijk, Olaf Kok, Pien Dekker, Quinten Brouwer, Tess Smits, </v>
      </c>
      <c r="B50" s="0" t="str">
        <f aca="false">B49&amp;IF(AND(Spelers!$A50&lt;&gt;"",Spelers!H50="x"),Spelers!$A50&amp;", ","")</f>
        <v>Anna de Vries, Bram Jansen, Carla Bakker, Daan Visser, Eva Smit, Floor Meijer, Ivo de Groot, Lotte Peters, Sem Dijkstra, Tess Smits, Umut de Graaf, </v>
      </c>
      <c r="C50" s="0" t="str">
        <f aca="false">C49&amp;IF(AND(Spelers!$A50&lt;&gt;"",Spelers!I50="x"),Spelers!$A50&amp;", ","")</f>
        <v>Eva Smit, Floor Meijer, Gijs de Boer, Ivo de Groot, Jasmijn Bos, Koen Vos, Lotte Peters, Milan Hendriks, Noor van Dijk, Olaf Kok, Pien Dekker, Sem Dijkstra, Umut de Graaf, Vera van der Meer, </v>
      </c>
      <c r="D50" s="0" t="str">
        <f aca="false">D49&amp;IF(AND(Spelers!$A50&lt;&gt;"",Spelers!J50="x"),Spelers!$A50&amp;", ","")</f>
        <v>Anna de Vries, Eva Smit, Floor Meijer, Hanna Mulder, Koen Vos, Lotte Peters, Milan Hendriks, Pien Dekker, Quinten Brouwer, Roos de Wit, Sem Dijkstra, Tess Smits, Wout Kuipers, Yara Hoekstra, </v>
      </c>
      <c r="E50" s="0" t="str">
        <f aca="false">E49&amp;IF(AND(Spelers!$A50&lt;&gt;"",Spelers!K50="x"),Spelers!$A50&amp;", ","")</f>
        <v>Anna de Vries, Bram Jansen, Daan Visser, Floor Meijer, Gijs de Boer, Hanna Mulder, Jasmijn Bos, Koen Vos, Lotte Peters, Quinten Brouwer, Roos de Wit, Umut de Graaf, Vera van der Meer, Wout Kuipers, </v>
      </c>
      <c r="F50" s="0" t="str">
        <f aca="false">F49&amp;IF(AND(Spelers!$A50&lt;&gt;"",Spelers!L50="x"),Spelers!$A50&amp;", ","")</f>
        <v>Lucas Mertens, Sara Wouters, Finn Claes, Mila Peeters, Jens Maes, Zoë Willems, Noah Lambert, Liv Goossens, </v>
      </c>
      <c r="G50" s="0" t="str">
        <f aca="false">G49&amp;IF(AND(Spelers!$A50&lt;&gt;"",Spelers!M50="x"),Spelers!$A50&amp;", ","")</f>
        <v>Lucas Mertens, Finn Claes, Noah Lambert, </v>
      </c>
      <c r="H50" s="0" t="str">
        <f aca="false">H49&amp;IF(AND(Spelers!$A50&lt;&gt;"",Spelers!N50="x"),Spelers!$A50&amp;", ","")</f>
        <v>Eva Smit, Hanna Mulder, Ivo de Groot, Koen Vos, Lotte Peters, Milan Hendriks, Pien Dekker, Roos de Wit, Tess Smits, Umut de Graaf, Vera van der Meer, Yara Hoekstra, </v>
      </c>
      <c r="I50" s="0" t="str">
        <f aca="false">I49&amp;IF(AND(Spelers!$A50&lt;&gt;"",Spelers!O50="x"),Spelers!$A50&amp;", ","")</f>
        <v>Floor Meijer, Lotte Peters, Tess Smits, Yara Hoekstra, Sara Wouters, Mila Peeters, Jens Maes, Zoë Willems, Liv Goossens, </v>
      </c>
      <c r="J50" s="0" t="str">
        <f aca="false">J49&amp;IF(AND(Spelers!$A50&lt;&gt;"",Spelers!P50="x"),Spelers!$A50&amp;", ","")</f>
        <v>Bram Jansen, Quinten Brouwer, Roos de Wit, Umut de Graaf, Wout Kuipers, </v>
      </c>
      <c r="K50" s="0" t="str">
        <f aca="false">K49&amp;IF(AND(AND(Spelers!$A50&lt;&gt;"",Spelers!G50="x"),Spelers!S50="Nog niet ingedeeld"),Spelers!$A50&amp;", ","")</f>
        <v>Olaf Kok, Pien Dekker, Quinten Brouwer, Tess Smits, </v>
      </c>
      <c r="L50" s="0" t="str">
        <f aca="false">L49&amp;IF(AND(AND(Spelers!$A50&lt;&gt;"",Spelers!H50="x"),Spelers!S50="Nog niet ingedeeld"),Spelers!$A50&amp;", ","")</f>
        <v>Daan Visser, Sem Dijkstra, Tess Smits, Umut de Graaf, </v>
      </c>
      <c r="M50" s="0" t="str">
        <f aca="false">M49&amp;IF(AND(AND(Spelers!$A50&lt;&gt;"",Spelers!I50="x"),Spelers!S50="Nog niet ingedeeld"),Spelers!$A50&amp;", ","")</f>
        <v>Jasmijn Bos, Olaf Kok, Pien Dekker, Sem Dijkstra, Umut de Graaf, Vera van der Meer, </v>
      </c>
      <c r="N50" s="0" t="str">
        <f aca="false">N49&amp;IF(AND(AND(Spelers!$A50&lt;&gt;"",Spelers!J50="x"),Spelers!S50="Nog niet ingedeeld"),Spelers!$A50&amp;", ","")</f>
        <v>Pien Dekker, Quinten Brouwer, Sem Dijkstra, Tess Smits, Wout Kuipers, Yara Hoekstra, </v>
      </c>
      <c r="O50" s="0" t="str">
        <f aca="false">O49&amp;IF(AND(AND(Spelers!$A50&lt;&gt;"",Spelers!K50="x"),Spelers!S50="Nog niet ingedeeld"),Spelers!$A50&amp;", ","")</f>
        <v>Daan Visser, Jasmijn Bos, Quinten Brouwer, Umut de Graaf, Vera van der Meer, Wout Kuipers, </v>
      </c>
      <c r="P50" s="0" t="str">
        <f aca="false">P49&amp;IF(AND(AND(Spelers!$A50&lt;&gt;"",Spelers!L50="x"),Spelers!S50="Nog niet ingedeeld"),Spelers!$A50&amp;", ","")</f>
        <v>Noah Lambert, Liv Goossens, </v>
      </c>
      <c r="Q50" s="0" t="str">
        <f aca="false">Q49&amp;IF(AND(AND(Spelers!$A50&lt;&gt;"",Spelers!M50="x"),Spelers!S50="Nog niet ingedeeld"),Spelers!$A50&amp;", ","")</f>
        <v>Noah Lambert, </v>
      </c>
      <c r="R50" s="0" t="str">
        <f aca="false">R49&amp;IF(AND(AND(Spelers!$A50&lt;&gt;"",Spelers!N50="x"),Spelers!S50="Nog niet ingedeeld"),Spelers!$A50&amp;", ","")</f>
        <v>Pien Dekker, Tess Smits, Umut de Graaf, Vera van der Meer, Yara Hoekstra, </v>
      </c>
      <c r="S50" s="0" t="str">
        <f aca="false">S49&amp;IF(AND(AND(Spelers!$A50&lt;&gt;"",Spelers!O50="x"),Spelers!S50="Nog niet ingedeeld"),Spelers!$A50&amp;", ","")</f>
        <v>Tess Smits, Yara Hoekstra, Liv Goossens, </v>
      </c>
      <c r="T50" s="0" t="str">
        <f aca="false">T49&amp;IF(AND(AND(Spelers!$A50&lt;&gt;"",Spelers!P50="x"),Spelers!S50="Nog niet ingedeeld"),Spelers!$A50&amp;", ","")</f>
        <v>Quinten Brouwer, Umut de Graaf, Wout Kuipers, </v>
      </c>
    </row>
    <row r="51" customFormat="false" ht="15" hidden="false" customHeight="false" outlineLevel="0" collapsed="false">
      <c r="A51" s="0" t="str">
        <f aca="false">A50&amp;IF(AND(Spelers!$A51&lt;&gt;"",Spelers!G51="x"),Spelers!$A51&amp;", ","")</f>
        <v>Anna de Vries, Bram Jansen, Carla Bakker, Eva Smit, Floor Meijer, Gijs de Boer, Ivo de Groot, Koen Vos, Noor van Dijk, Olaf Kok, Pien Dekker, Quinten Brouwer, Tess Smits, </v>
      </c>
      <c r="B51" s="0" t="str">
        <f aca="false">B50&amp;IF(AND(Spelers!$A51&lt;&gt;"",Spelers!H51="x"),Spelers!$A51&amp;", ","")</f>
        <v>Anna de Vries, Bram Jansen, Carla Bakker, Daan Visser, Eva Smit, Floor Meijer, Ivo de Groot, Lotte Peters, Sem Dijkstra, Tess Smits, Umut de Graaf, </v>
      </c>
      <c r="C51" s="0" t="str">
        <f aca="false">C50&amp;IF(AND(Spelers!$A51&lt;&gt;"",Spelers!I51="x"),Spelers!$A51&amp;", ","")</f>
        <v>Eva Smit, Floor Meijer, Gijs de Boer, Ivo de Groot, Jasmijn Bos, Koen Vos, Lotte Peters, Milan Hendriks, Noor van Dijk, Olaf Kok, Pien Dekker, Sem Dijkstra, Umut de Graaf, Vera van der Meer, </v>
      </c>
      <c r="D51" s="0" t="str">
        <f aca="false">D50&amp;IF(AND(Spelers!$A51&lt;&gt;"",Spelers!J51="x"),Spelers!$A51&amp;", ","")</f>
        <v>Anna de Vries, Eva Smit, Floor Meijer, Hanna Mulder, Koen Vos, Lotte Peters, Milan Hendriks, Pien Dekker, Quinten Brouwer, Roos de Wit, Sem Dijkstra, Tess Smits, Wout Kuipers, Yara Hoekstra, </v>
      </c>
      <c r="E51" s="0" t="str">
        <f aca="false">E50&amp;IF(AND(Spelers!$A51&lt;&gt;"",Spelers!K51="x"),Spelers!$A51&amp;", ","")</f>
        <v>Anna de Vries, Bram Jansen, Daan Visser, Floor Meijer, Gijs de Boer, Hanna Mulder, Jasmijn Bos, Koen Vos, Lotte Peters, Quinten Brouwer, Roos de Wit, Umut de Graaf, Vera van der Meer, Wout Kuipers, </v>
      </c>
      <c r="F51" s="0" t="str">
        <f aca="false">F50&amp;IF(AND(Spelers!$A51&lt;&gt;"",Spelers!L51="x"),Spelers!$A51&amp;", ","")</f>
        <v>Lucas Mertens, Sara Wouters, Finn Claes, Mila Peeters, Jens Maes, Zoë Willems, Noah Lambert, Liv Goossens, </v>
      </c>
      <c r="G51" s="0" t="str">
        <f aca="false">G50&amp;IF(AND(Spelers!$A51&lt;&gt;"",Spelers!M51="x"),Spelers!$A51&amp;", ","")</f>
        <v>Lucas Mertens, Finn Claes, Noah Lambert, </v>
      </c>
      <c r="H51" s="0" t="str">
        <f aca="false">H50&amp;IF(AND(Spelers!$A51&lt;&gt;"",Spelers!N51="x"),Spelers!$A51&amp;", ","")</f>
        <v>Eva Smit, Hanna Mulder, Ivo de Groot, Koen Vos, Lotte Peters, Milan Hendriks, Pien Dekker, Roos de Wit, Tess Smits, Umut de Graaf, Vera van der Meer, Yara Hoekstra, </v>
      </c>
      <c r="I51" s="0" t="str">
        <f aca="false">I50&amp;IF(AND(Spelers!$A51&lt;&gt;"",Spelers!O51="x"),Spelers!$A51&amp;", ","")</f>
        <v>Floor Meijer, Lotte Peters, Tess Smits, Yara Hoekstra, Sara Wouters, Mila Peeters, Jens Maes, Zoë Willems, Liv Goossens, </v>
      </c>
      <c r="J51" s="0" t="str">
        <f aca="false">J50&amp;IF(AND(Spelers!$A51&lt;&gt;"",Spelers!P51="x"),Spelers!$A51&amp;", ","")</f>
        <v>Bram Jansen, Quinten Brouwer, Roos de Wit, Umut de Graaf, Wout Kuipers, </v>
      </c>
      <c r="K51" s="0" t="str">
        <f aca="false">K50&amp;IF(AND(AND(Spelers!$A51&lt;&gt;"",Spelers!G51="x"),Spelers!S51="Nog niet ingedeeld"),Spelers!$A51&amp;", ","")</f>
        <v>Olaf Kok, Pien Dekker, Quinten Brouwer, Tess Smits, </v>
      </c>
      <c r="L51" s="0" t="str">
        <f aca="false">L50&amp;IF(AND(AND(Spelers!$A51&lt;&gt;"",Spelers!H51="x"),Spelers!S51="Nog niet ingedeeld"),Spelers!$A51&amp;", ","")</f>
        <v>Daan Visser, Sem Dijkstra, Tess Smits, Umut de Graaf, </v>
      </c>
      <c r="M51" s="0" t="str">
        <f aca="false">M50&amp;IF(AND(AND(Spelers!$A51&lt;&gt;"",Spelers!I51="x"),Spelers!S51="Nog niet ingedeeld"),Spelers!$A51&amp;", ","")</f>
        <v>Jasmijn Bos, Olaf Kok, Pien Dekker, Sem Dijkstra, Umut de Graaf, Vera van der Meer, </v>
      </c>
      <c r="N51" s="0" t="str">
        <f aca="false">N50&amp;IF(AND(AND(Spelers!$A51&lt;&gt;"",Spelers!J51="x"),Spelers!S51="Nog niet ingedeeld"),Spelers!$A51&amp;", ","")</f>
        <v>Pien Dekker, Quinten Brouwer, Sem Dijkstra, Tess Smits, Wout Kuipers, Yara Hoekstra, </v>
      </c>
      <c r="O51" s="0" t="str">
        <f aca="false">O50&amp;IF(AND(AND(Spelers!$A51&lt;&gt;"",Spelers!K51="x"),Spelers!S51="Nog niet ingedeeld"),Spelers!$A51&amp;", ","")</f>
        <v>Daan Visser, Jasmijn Bos, Quinten Brouwer, Umut de Graaf, Vera van der Meer, Wout Kuipers, </v>
      </c>
      <c r="P51" s="0" t="str">
        <f aca="false">P50&amp;IF(AND(AND(Spelers!$A51&lt;&gt;"",Spelers!L51="x"),Spelers!S51="Nog niet ingedeeld"),Spelers!$A51&amp;", ","")</f>
        <v>Noah Lambert, Liv Goossens, </v>
      </c>
      <c r="Q51" s="0" t="str">
        <f aca="false">Q50&amp;IF(AND(AND(Spelers!$A51&lt;&gt;"",Spelers!M51="x"),Spelers!S51="Nog niet ingedeeld"),Spelers!$A51&amp;", ","")</f>
        <v>Noah Lambert, </v>
      </c>
      <c r="R51" s="0" t="str">
        <f aca="false">R50&amp;IF(AND(AND(Spelers!$A51&lt;&gt;"",Spelers!N51="x"),Spelers!S51="Nog niet ingedeeld"),Spelers!$A51&amp;", ","")</f>
        <v>Pien Dekker, Tess Smits, Umut de Graaf, Vera van der Meer, Yara Hoekstra, </v>
      </c>
      <c r="S51" s="0" t="str">
        <f aca="false">S50&amp;IF(AND(AND(Spelers!$A51&lt;&gt;"",Spelers!O51="x"),Spelers!S51="Nog niet ingedeeld"),Spelers!$A51&amp;", ","")</f>
        <v>Tess Smits, Yara Hoekstra, Liv Goossens, </v>
      </c>
      <c r="T51" s="0" t="str">
        <f aca="false">T50&amp;IF(AND(AND(Spelers!$A51&lt;&gt;"",Spelers!P51="x"),Spelers!S51="Nog niet ingedeeld"),Spelers!$A51&amp;", ","")</f>
        <v>Quinten Brouwer, Umut de Graaf, Wout Kuipers, </v>
      </c>
    </row>
    <row r="52" customFormat="false" ht="15" hidden="false" customHeight="false" outlineLevel="0" collapsed="false">
      <c r="A52" s="0" t="str">
        <f aca="false">A51&amp;IF(AND(Spelers!$A52&lt;&gt;"",Spelers!G52="x"),Spelers!$A52&amp;", ","")</f>
        <v>Anna de Vries, Bram Jansen, Carla Bakker, Eva Smit, Floor Meijer, Gijs de Boer, Ivo de Groot, Koen Vos, Noor van Dijk, Olaf Kok, Pien Dekker, Quinten Brouwer, Tess Smits, </v>
      </c>
      <c r="B52" s="0" t="str">
        <f aca="false">B51&amp;IF(AND(Spelers!$A52&lt;&gt;"",Spelers!H52="x"),Spelers!$A52&amp;", ","")</f>
        <v>Anna de Vries, Bram Jansen, Carla Bakker, Daan Visser, Eva Smit, Floor Meijer, Ivo de Groot, Lotte Peters, Sem Dijkstra, Tess Smits, Umut de Graaf, </v>
      </c>
      <c r="C52" s="0" t="str">
        <f aca="false">C51&amp;IF(AND(Spelers!$A52&lt;&gt;"",Spelers!I52="x"),Spelers!$A52&amp;", ","")</f>
        <v>Eva Smit, Floor Meijer, Gijs de Boer, Ivo de Groot, Jasmijn Bos, Koen Vos, Lotte Peters, Milan Hendriks, Noor van Dijk, Olaf Kok, Pien Dekker, Sem Dijkstra, Umut de Graaf, Vera van der Meer, </v>
      </c>
      <c r="D52" s="0" t="str">
        <f aca="false">D51&amp;IF(AND(Spelers!$A52&lt;&gt;"",Spelers!J52="x"),Spelers!$A52&amp;", ","")</f>
        <v>Anna de Vries, Eva Smit, Floor Meijer, Hanna Mulder, Koen Vos, Lotte Peters, Milan Hendriks, Pien Dekker, Quinten Brouwer, Roos de Wit, Sem Dijkstra, Tess Smits, Wout Kuipers, Yara Hoekstra, </v>
      </c>
      <c r="E52" s="0" t="str">
        <f aca="false">E51&amp;IF(AND(Spelers!$A52&lt;&gt;"",Spelers!K52="x"),Spelers!$A52&amp;", ","")</f>
        <v>Anna de Vries, Bram Jansen, Daan Visser, Floor Meijer, Gijs de Boer, Hanna Mulder, Jasmijn Bos, Koen Vos, Lotte Peters, Quinten Brouwer, Roos de Wit, Umut de Graaf, Vera van der Meer, Wout Kuipers, </v>
      </c>
      <c r="F52" s="0" t="str">
        <f aca="false">F51&amp;IF(AND(Spelers!$A52&lt;&gt;"",Spelers!L52="x"),Spelers!$A52&amp;", ","")</f>
        <v>Lucas Mertens, Sara Wouters, Finn Claes, Mila Peeters, Jens Maes, Zoë Willems, Noah Lambert, Liv Goossens, </v>
      </c>
      <c r="G52" s="0" t="str">
        <f aca="false">G51&amp;IF(AND(Spelers!$A52&lt;&gt;"",Spelers!M52="x"),Spelers!$A52&amp;", ","")</f>
        <v>Lucas Mertens, Finn Claes, Noah Lambert, </v>
      </c>
      <c r="H52" s="0" t="str">
        <f aca="false">H51&amp;IF(AND(Spelers!$A52&lt;&gt;"",Spelers!N52="x"),Spelers!$A52&amp;", ","")</f>
        <v>Eva Smit, Hanna Mulder, Ivo de Groot, Koen Vos, Lotte Peters, Milan Hendriks, Pien Dekker, Roos de Wit, Tess Smits, Umut de Graaf, Vera van der Meer, Yara Hoekstra, </v>
      </c>
      <c r="I52" s="0" t="str">
        <f aca="false">I51&amp;IF(AND(Spelers!$A52&lt;&gt;"",Spelers!O52="x"),Spelers!$A52&amp;", ","")</f>
        <v>Floor Meijer, Lotte Peters, Tess Smits, Yara Hoekstra, Sara Wouters, Mila Peeters, Jens Maes, Zoë Willems, Liv Goossens, </v>
      </c>
      <c r="J52" s="0" t="str">
        <f aca="false">J51&amp;IF(AND(Spelers!$A52&lt;&gt;"",Spelers!P52="x"),Spelers!$A52&amp;", ","")</f>
        <v>Bram Jansen, Quinten Brouwer, Roos de Wit, Umut de Graaf, Wout Kuipers, </v>
      </c>
      <c r="K52" s="0" t="str">
        <f aca="false">K51&amp;IF(AND(AND(Spelers!$A52&lt;&gt;"",Spelers!G52="x"),Spelers!S52="Nog niet ingedeeld"),Spelers!$A52&amp;", ","")</f>
        <v>Olaf Kok, Pien Dekker, Quinten Brouwer, Tess Smits, </v>
      </c>
      <c r="L52" s="0" t="str">
        <f aca="false">L51&amp;IF(AND(AND(Spelers!$A52&lt;&gt;"",Spelers!H52="x"),Spelers!S52="Nog niet ingedeeld"),Spelers!$A52&amp;", ","")</f>
        <v>Daan Visser, Sem Dijkstra, Tess Smits, Umut de Graaf, </v>
      </c>
      <c r="M52" s="0" t="str">
        <f aca="false">M51&amp;IF(AND(AND(Spelers!$A52&lt;&gt;"",Spelers!I52="x"),Spelers!S52="Nog niet ingedeeld"),Spelers!$A52&amp;", ","")</f>
        <v>Jasmijn Bos, Olaf Kok, Pien Dekker, Sem Dijkstra, Umut de Graaf, Vera van der Meer, </v>
      </c>
      <c r="N52" s="0" t="str">
        <f aca="false">N51&amp;IF(AND(AND(Spelers!$A52&lt;&gt;"",Spelers!J52="x"),Spelers!S52="Nog niet ingedeeld"),Spelers!$A52&amp;", ","")</f>
        <v>Pien Dekker, Quinten Brouwer, Sem Dijkstra, Tess Smits, Wout Kuipers, Yara Hoekstra, </v>
      </c>
      <c r="O52" s="0" t="str">
        <f aca="false">O51&amp;IF(AND(AND(Spelers!$A52&lt;&gt;"",Spelers!K52="x"),Spelers!S52="Nog niet ingedeeld"),Spelers!$A52&amp;", ","")</f>
        <v>Daan Visser, Jasmijn Bos, Quinten Brouwer, Umut de Graaf, Vera van der Meer, Wout Kuipers, </v>
      </c>
      <c r="P52" s="0" t="str">
        <f aca="false">P51&amp;IF(AND(AND(Spelers!$A52&lt;&gt;"",Spelers!L52="x"),Spelers!S52="Nog niet ingedeeld"),Spelers!$A52&amp;", ","")</f>
        <v>Noah Lambert, Liv Goossens, </v>
      </c>
      <c r="Q52" s="0" t="str">
        <f aca="false">Q51&amp;IF(AND(AND(Spelers!$A52&lt;&gt;"",Spelers!M52="x"),Spelers!S52="Nog niet ingedeeld"),Spelers!$A52&amp;", ","")</f>
        <v>Noah Lambert, </v>
      </c>
      <c r="R52" s="0" t="str">
        <f aca="false">R51&amp;IF(AND(AND(Spelers!$A52&lt;&gt;"",Spelers!N52="x"),Spelers!S52="Nog niet ingedeeld"),Spelers!$A52&amp;", ","")</f>
        <v>Pien Dekker, Tess Smits, Umut de Graaf, Vera van der Meer, Yara Hoekstra, </v>
      </c>
      <c r="S52" s="0" t="str">
        <f aca="false">S51&amp;IF(AND(AND(Spelers!$A52&lt;&gt;"",Spelers!O52="x"),Spelers!S52="Nog niet ingedeeld"),Spelers!$A52&amp;", ","")</f>
        <v>Tess Smits, Yara Hoekstra, Liv Goossens, </v>
      </c>
      <c r="T52" s="0" t="str">
        <f aca="false">T51&amp;IF(AND(AND(Spelers!$A52&lt;&gt;"",Spelers!P52="x"),Spelers!S52="Nog niet ingedeeld"),Spelers!$A52&amp;", ","")</f>
        <v>Quinten Brouwer, Umut de Graaf, Wout Kuipers, </v>
      </c>
    </row>
    <row r="53" customFormat="false" ht="15" hidden="false" customHeight="false" outlineLevel="0" collapsed="false">
      <c r="A53" s="0" t="str">
        <f aca="false">A52&amp;IF(AND(Spelers!$A53&lt;&gt;"",Spelers!G53="x"),Spelers!$A53&amp;", ","")</f>
        <v>Anna de Vries, Bram Jansen, Carla Bakker, Eva Smit, Floor Meijer, Gijs de Boer, Ivo de Groot, Koen Vos, Noor van Dijk, Olaf Kok, Pien Dekker, Quinten Brouwer, Tess Smits, </v>
      </c>
      <c r="B53" s="0" t="str">
        <f aca="false">B52&amp;IF(AND(Spelers!$A53&lt;&gt;"",Spelers!H53="x"),Spelers!$A53&amp;", ","")</f>
        <v>Anna de Vries, Bram Jansen, Carla Bakker, Daan Visser, Eva Smit, Floor Meijer, Ivo de Groot, Lotte Peters, Sem Dijkstra, Tess Smits, Umut de Graaf, </v>
      </c>
      <c r="C53" s="0" t="str">
        <f aca="false">C52&amp;IF(AND(Spelers!$A53&lt;&gt;"",Spelers!I53="x"),Spelers!$A53&amp;", ","")</f>
        <v>Eva Smit, Floor Meijer, Gijs de Boer, Ivo de Groot, Jasmijn Bos, Koen Vos, Lotte Peters, Milan Hendriks, Noor van Dijk, Olaf Kok, Pien Dekker, Sem Dijkstra, Umut de Graaf, Vera van der Meer, </v>
      </c>
      <c r="D53" s="0" t="str">
        <f aca="false">D52&amp;IF(AND(Spelers!$A53&lt;&gt;"",Spelers!J53="x"),Spelers!$A53&amp;", ","")</f>
        <v>Anna de Vries, Eva Smit, Floor Meijer, Hanna Mulder, Koen Vos, Lotte Peters, Milan Hendriks, Pien Dekker, Quinten Brouwer, Roos de Wit, Sem Dijkstra, Tess Smits, Wout Kuipers, Yara Hoekstra, </v>
      </c>
      <c r="E53" s="0" t="str">
        <f aca="false">E52&amp;IF(AND(Spelers!$A53&lt;&gt;"",Spelers!K53="x"),Spelers!$A53&amp;", ","")</f>
        <v>Anna de Vries, Bram Jansen, Daan Visser, Floor Meijer, Gijs de Boer, Hanna Mulder, Jasmijn Bos, Koen Vos, Lotte Peters, Quinten Brouwer, Roos de Wit, Umut de Graaf, Vera van der Meer, Wout Kuipers, </v>
      </c>
      <c r="F53" s="0" t="str">
        <f aca="false">F52&amp;IF(AND(Spelers!$A53&lt;&gt;"",Spelers!L53="x"),Spelers!$A53&amp;", ","")</f>
        <v>Lucas Mertens, Sara Wouters, Finn Claes, Mila Peeters, Jens Maes, Zoë Willems, Noah Lambert, Liv Goossens, </v>
      </c>
      <c r="G53" s="0" t="str">
        <f aca="false">G52&amp;IF(AND(Spelers!$A53&lt;&gt;"",Spelers!M53="x"),Spelers!$A53&amp;", ","")</f>
        <v>Lucas Mertens, Finn Claes, Noah Lambert, </v>
      </c>
      <c r="H53" s="0" t="str">
        <f aca="false">H52&amp;IF(AND(Spelers!$A53&lt;&gt;"",Spelers!N53="x"),Spelers!$A53&amp;", ","")</f>
        <v>Eva Smit, Hanna Mulder, Ivo de Groot, Koen Vos, Lotte Peters, Milan Hendriks, Pien Dekker, Roos de Wit, Tess Smits, Umut de Graaf, Vera van der Meer, Yara Hoekstra, </v>
      </c>
      <c r="I53" s="0" t="str">
        <f aca="false">I52&amp;IF(AND(Spelers!$A53&lt;&gt;"",Spelers!O53="x"),Spelers!$A53&amp;", ","")</f>
        <v>Floor Meijer, Lotte Peters, Tess Smits, Yara Hoekstra, Sara Wouters, Mila Peeters, Jens Maes, Zoë Willems, Liv Goossens, </v>
      </c>
      <c r="J53" s="0" t="str">
        <f aca="false">J52&amp;IF(AND(Spelers!$A53&lt;&gt;"",Spelers!P53="x"),Spelers!$A53&amp;", ","")</f>
        <v>Bram Jansen, Quinten Brouwer, Roos de Wit, Umut de Graaf, Wout Kuipers, </v>
      </c>
      <c r="K53" s="0" t="str">
        <f aca="false">K52&amp;IF(AND(AND(Spelers!$A53&lt;&gt;"",Spelers!G53="x"),Spelers!S53="Nog niet ingedeeld"),Spelers!$A53&amp;", ","")</f>
        <v>Olaf Kok, Pien Dekker, Quinten Brouwer, Tess Smits, </v>
      </c>
      <c r="L53" s="0" t="str">
        <f aca="false">L52&amp;IF(AND(AND(Spelers!$A53&lt;&gt;"",Spelers!H53="x"),Spelers!S53="Nog niet ingedeeld"),Spelers!$A53&amp;", ","")</f>
        <v>Daan Visser, Sem Dijkstra, Tess Smits, Umut de Graaf, </v>
      </c>
      <c r="M53" s="0" t="str">
        <f aca="false">M52&amp;IF(AND(AND(Spelers!$A53&lt;&gt;"",Spelers!I53="x"),Spelers!S53="Nog niet ingedeeld"),Spelers!$A53&amp;", ","")</f>
        <v>Jasmijn Bos, Olaf Kok, Pien Dekker, Sem Dijkstra, Umut de Graaf, Vera van der Meer, </v>
      </c>
      <c r="N53" s="0" t="str">
        <f aca="false">N52&amp;IF(AND(AND(Spelers!$A53&lt;&gt;"",Spelers!J53="x"),Spelers!S53="Nog niet ingedeeld"),Spelers!$A53&amp;", ","")</f>
        <v>Pien Dekker, Quinten Brouwer, Sem Dijkstra, Tess Smits, Wout Kuipers, Yara Hoekstra, </v>
      </c>
      <c r="O53" s="0" t="str">
        <f aca="false">O52&amp;IF(AND(AND(Spelers!$A53&lt;&gt;"",Spelers!K53="x"),Spelers!S53="Nog niet ingedeeld"),Spelers!$A53&amp;", ","")</f>
        <v>Daan Visser, Jasmijn Bos, Quinten Brouwer, Umut de Graaf, Vera van der Meer, Wout Kuipers, </v>
      </c>
      <c r="P53" s="0" t="str">
        <f aca="false">P52&amp;IF(AND(AND(Spelers!$A53&lt;&gt;"",Spelers!L53="x"),Spelers!S53="Nog niet ingedeeld"),Spelers!$A53&amp;", ","")</f>
        <v>Noah Lambert, Liv Goossens, </v>
      </c>
      <c r="Q53" s="0" t="str">
        <f aca="false">Q52&amp;IF(AND(AND(Spelers!$A53&lt;&gt;"",Spelers!M53="x"),Spelers!S53="Nog niet ingedeeld"),Spelers!$A53&amp;", ","")</f>
        <v>Noah Lambert, </v>
      </c>
      <c r="R53" s="0" t="str">
        <f aca="false">R52&amp;IF(AND(AND(Spelers!$A53&lt;&gt;"",Spelers!N53="x"),Spelers!S53="Nog niet ingedeeld"),Spelers!$A53&amp;", ","")</f>
        <v>Pien Dekker, Tess Smits, Umut de Graaf, Vera van der Meer, Yara Hoekstra, </v>
      </c>
      <c r="S53" s="0" t="str">
        <f aca="false">S52&amp;IF(AND(AND(Spelers!$A53&lt;&gt;"",Spelers!O53="x"),Spelers!S53="Nog niet ingedeeld"),Spelers!$A53&amp;", ","")</f>
        <v>Tess Smits, Yara Hoekstra, Liv Goossens, </v>
      </c>
      <c r="T53" s="0" t="str">
        <f aca="false">T52&amp;IF(AND(AND(Spelers!$A53&lt;&gt;"",Spelers!P53="x"),Spelers!S53="Nog niet ingedeeld"),Spelers!$A53&amp;", ","")</f>
        <v>Quinten Brouwer, Umut de Graaf, Wout Kuipers, </v>
      </c>
    </row>
    <row r="54" customFormat="false" ht="15" hidden="false" customHeight="false" outlineLevel="0" collapsed="false">
      <c r="A54" s="0" t="str">
        <f aca="false">A53&amp;IF(AND(Spelers!$A54&lt;&gt;"",Spelers!G54="x"),Spelers!$A54&amp;", ","")</f>
        <v>Anna de Vries, Bram Jansen, Carla Bakker, Eva Smit, Floor Meijer, Gijs de Boer, Ivo de Groot, Koen Vos, Noor van Dijk, Olaf Kok, Pien Dekker, Quinten Brouwer, Tess Smits, </v>
      </c>
      <c r="B54" s="0" t="str">
        <f aca="false">B53&amp;IF(AND(Spelers!$A54&lt;&gt;"",Spelers!H54="x"),Spelers!$A54&amp;", ","")</f>
        <v>Anna de Vries, Bram Jansen, Carla Bakker, Daan Visser, Eva Smit, Floor Meijer, Ivo de Groot, Lotte Peters, Sem Dijkstra, Tess Smits, Umut de Graaf, </v>
      </c>
      <c r="C54" s="0" t="str">
        <f aca="false">C53&amp;IF(AND(Spelers!$A54&lt;&gt;"",Spelers!I54="x"),Spelers!$A54&amp;", ","")</f>
        <v>Eva Smit, Floor Meijer, Gijs de Boer, Ivo de Groot, Jasmijn Bos, Koen Vos, Lotte Peters, Milan Hendriks, Noor van Dijk, Olaf Kok, Pien Dekker, Sem Dijkstra, Umut de Graaf, Vera van der Meer, </v>
      </c>
      <c r="D54" s="0" t="str">
        <f aca="false">D53&amp;IF(AND(Spelers!$A54&lt;&gt;"",Spelers!J54="x"),Spelers!$A54&amp;", ","")</f>
        <v>Anna de Vries, Eva Smit, Floor Meijer, Hanna Mulder, Koen Vos, Lotte Peters, Milan Hendriks, Pien Dekker, Quinten Brouwer, Roos de Wit, Sem Dijkstra, Tess Smits, Wout Kuipers, Yara Hoekstra, </v>
      </c>
      <c r="E54" s="0" t="str">
        <f aca="false">E53&amp;IF(AND(Spelers!$A54&lt;&gt;"",Spelers!K54="x"),Spelers!$A54&amp;", ","")</f>
        <v>Anna de Vries, Bram Jansen, Daan Visser, Floor Meijer, Gijs de Boer, Hanna Mulder, Jasmijn Bos, Koen Vos, Lotte Peters, Quinten Brouwer, Roos de Wit, Umut de Graaf, Vera van der Meer, Wout Kuipers, </v>
      </c>
      <c r="F54" s="0" t="str">
        <f aca="false">F53&amp;IF(AND(Spelers!$A54&lt;&gt;"",Spelers!L54="x"),Spelers!$A54&amp;", ","")</f>
        <v>Lucas Mertens, Sara Wouters, Finn Claes, Mila Peeters, Jens Maes, Zoë Willems, Noah Lambert, Liv Goossens, </v>
      </c>
      <c r="G54" s="0" t="str">
        <f aca="false">G53&amp;IF(AND(Spelers!$A54&lt;&gt;"",Spelers!M54="x"),Spelers!$A54&amp;", ","")</f>
        <v>Lucas Mertens, Finn Claes, Noah Lambert, </v>
      </c>
      <c r="H54" s="0" t="str">
        <f aca="false">H53&amp;IF(AND(Spelers!$A54&lt;&gt;"",Spelers!N54="x"),Spelers!$A54&amp;", ","")</f>
        <v>Eva Smit, Hanna Mulder, Ivo de Groot, Koen Vos, Lotte Peters, Milan Hendriks, Pien Dekker, Roos de Wit, Tess Smits, Umut de Graaf, Vera van der Meer, Yara Hoekstra, </v>
      </c>
      <c r="I54" s="0" t="str">
        <f aca="false">I53&amp;IF(AND(Spelers!$A54&lt;&gt;"",Spelers!O54="x"),Spelers!$A54&amp;", ","")</f>
        <v>Floor Meijer, Lotte Peters, Tess Smits, Yara Hoekstra, Sara Wouters, Mila Peeters, Jens Maes, Zoë Willems, Liv Goossens, </v>
      </c>
      <c r="J54" s="0" t="str">
        <f aca="false">J53&amp;IF(AND(Spelers!$A54&lt;&gt;"",Spelers!P54="x"),Spelers!$A54&amp;", ","")</f>
        <v>Bram Jansen, Quinten Brouwer, Roos de Wit, Umut de Graaf, Wout Kuipers, </v>
      </c>
      <c r="K54" s="0" t="str">
        <f aca="false">K53&amp;IF(AND(AND(Spelers!$A54&lt;&gt;"",Spelers!G54="x"),Spelers!S54="Nog niet ingedeeld"),Spelers!$A54&amp;", ","")</f>
        <v>Olaf Kok, Pien Dekker, Quinten Brouwer, Tess Smits, </v>
      </c>
      <c r="L54" s="0" t="str">
        <f aca="false">L53&amp;IF(AND(AND(Spelers!$A54&lt;&gt;"",Spelers!H54="x"),Spelers!S54="Nog niet ingedeeld"),Spelers!$A54&amp;", ","")</f>
        <v>Daan Visser, Sem Dijkstra, Tess Smits, Umut de Graaf, </v>
      </c>
      <c r="M54" s="0" t="str">
        <f aca="false">M53&amp;IF(AND(AND(Spelers!$A54&lt;&gt;"",Spelers!I54="x"),Spelers!S54="Nog niet ingedeeld"),Spelers!$A54&amp;", ","")</f>
        <v>Jasmijn Bos, Olaf Kok, Pien Dekker, Sem Dijkstra, Umut de Graaf, Vera van der Meer, </v>
      </c>
      <c r="N54" s="0" t="str">
        <f aca="false">N53&amp;IF(AND(AND(Spelers!$A54&lt;&gt;"",Spelers!J54="x"),Spelers!S54="Nog niet ingedeeld"),Spelers!$A54&amp;", ","")</f>
        <v>Pien Dekker, Quinten Brouwer, Sem Dijkstra, Tess Smits, Wout Kuipers, Yara Hoekstra, </v>
      </c>
      <c r="O54" s="0" t="str">
        <f aca="false">O53&amp;IF(AND(AND(Spelers!$A54&lt;&gt;"",Spelers!K54="x"),Spelers!S54="Nog niet ingedeeld"),Spelers!$A54&amp;", ","")</f>
        <v>Daan Visser, Jasmijn Bos, Quinten Brouwer, Umut de Graaf, Vera van der Meer, Wout Kuipers, </v>
      </c>
      <c r="P54" s="0" t="str">
        <f aca="false">P53&amp;IF(AND(AND(Spelers!$A54&lt;&gt;"",Spelers!L54="x"),Spelers!S54="Nog niet ingedeeld"),Spelers!$A54&amp;", ","")</f>
        <v>Noah Lambert, Liv Goossens, </v>
      </c>
      <c r="Q54" s="0" t="str">
        <f aca="false">Q53&amp;IF(AND(AND(Spelers!$A54&lt;&gt;"",Spelers!M54="x"),Spelers!S54="Nog niet ingedeeld"),Spelers!$A54&amp;", ","")</f>
        <v>Noah Lambert, </v>
      </c>
      <c r="R54" s="0" t="str">
        <f aca="false">R53&amp;IF(AND(AND(Spelers!$A54&lt;&gt;"",Spelers!N54="x"),Spelers!S54="Nog niet ingedeeld"),Spelers!$A54&amp;", ","")</f>
        <v>Pien Dekker, Tess Smits, Umut de Graaf, Vera van der Meer, Yara Hoekstra, </v>
      </c>
      <c r="S54" s="0" t="str">
        <f aca="false">S53&amp;IF(AND(AND(Spelers!$A54&lt;&gt;"",Spelers!O54="x"),Spelers!S54="Nog niet ingedeeld"),Spelers!$A54&amp;", ","")</f>
        <v>Tess Smits, Yara Hoekstra, Liv Goossens, </v>
      </c>
      <c r="T54" s="0" t="str">
        <f aca="false">T53&amp;IF(AND(AND(Spelers!$A54&lt;&gt;"",Spelers!P54="x"),Spelers!S54="Nog niet ingedeeld"),Spelers!$A54&amp;", ","")</f>
        <v>Quinten Brouwer, Umut de Graaf, Wout Kuipers, </v>
      </c>
    </row>
    <row r="55" customFormat="false" ht="15" hidden="false" customHeight="false" outlineLevel="0" collapsed="false">
      <c r="A55" s="0" t="str">
        <f aca="false">A54&amp;IF(AND(Spelers!$A55&lt;&gt;"",Spelers!G55="x"),Spelers!$A55&amp;", ","")</f>
        <v>Anna de Vries, Bram Jansen, Carla Bakker, Eva Smit, Floor Meijer, Gijs de Boer, Ivo de Groot, Koen Vos, Noor van Dijk, Olaf Kok, Pien Dekker, Quinten Brouwer, Tess Smits, </v>
      </c>
      <c r="B55" s="0" t="str">
        <f aca="false">B54&amp;IF(AND(Spelers!$A55&lt;&gt;"",Spelers!H55="x"),Spelers!$A55&amp;", ","")</f>
        <v>Anna de Vries, Bram Jansen, Carla Bakker, Daan Visser, Eva Smit, Floor Meijer, Ivo de Groot, Lotte Peters, Sem Dijkstra, Tess Smits, Umut de Graaf, </v>
      </c>
      <c r="C55" s="0" t="str">
        <f aca="false">C54&amp;IF(AND(Spelers!$A55&lt;&gt;"",Spelers!I55="x"),Spelers!$A55&amp;", ","")</f>
        <v>Eva Smit, Floor Meijer, Gijs de Boer, Ivo de Groot, Jasmijn Bos, Koen Vos, Lotte Peters, Milan Hendriks, Noor van Dijk, Olaf Kok, Pien Dekker, Sem Dijkstra, Umut de Graaf, Vera van der Meer, </v>
      </c>
      <c r="D55" s="0" t="str">
        <f aca="false">D54&amp;IF(AND(Spelers!$A55&lt;&gt;"",Spelers!J55="x"),Spelers!$A55&amp;", ","")</f>
        <v>Anna de Vries, Eva Smit, Floor Meijer, Hanna Mulder, Koen Vos, Lotte Peters, Milan Hendriks, Pien Dekker, Quinten Brouwer, Roos de Wit, Sem Dijkstra, Tess Smits, Wout Kuipers, Yara Hoekstra, </v>
      </c>
      <c r="E55" s="0" t="str">
        <f aca="false">E54&amp;IF(AND(Spelers!$A55&lt;&gt;"",Spelers!K55="x"),Spelers!$A55&amp;", ","")</f>
        <v>Anna de Vries, Bram Jansen, Daan Visser, Floor Meijer, Gijs de Boer, Hanna Mulder, Jasmijn Bos, Koen Vos, Lotte Peters, Quinten Brouwer, Roos de Wit, Umut de Graaf, Vera van der Meer, Wout Kuipers, </v>
      </c>
      <c r="F55" s="0" t="str">
        <f aca="false">F54&amp;IF(AND(Spelers!$A55&lt;&gt;"",Spelers!L55="x"),Spelers!$A55&amp;", ","")</f>
        <v>Lucas Mertens, Sara Wouters, Finn Claes, Mila Peeters, Jens Maes, Zoë Willems, Noah Lambert, Liv Goossens, </v>
      </c>
      <c r="G55" s="0" t="str">
        <f aca="false">G54&amp;IF(AND(Spelers!$A55&lt;&gt;"",Spelers!M55="x"),Spelers!$A55&amp;", ","")</f>
        <v>Lucas Mertens, Finn Claes, Noah Lambert, </v>
      </c>
      <c r="H55" s="0" t="str">
        <f aca="false">H54&amp;IF(AND(Spelers!$A55&lt;&gt;"",Spelers!N55="x"),Spelers!$A55&amp;", ","")</f>
        <v>Eva Smit, Hanna Mulder, Ivo de Groot, Koen Vos, Lotte Peters, Milan Hendriks, Pien Dekker, Roos de Wit, Tess Smits, Umut de Graaf, Vera van der Meer, Yara Hoekstra, </v>
      </c>
      <c r="I55" s="0" t="str">
        <f aca="false">I54&amp;IF(AND(Spelers!$A55&lt;&gt;"",Spelers!O55="x"),Spelers!$A55&amp;", ","")</f>
        <v>Floor Meijer, Lotte Peters, Tess Smits, Yara Hoekstra, Sara Wouters, Mila Peeters, Jens Maes, Zoë Willems, Liv Goossens, </v>
      </c>
      <c r="J55" s="0" t="str">
        <f aca="false">J54&amp;IF(AND(Spelers!$A55&lt;&gt;"",Spelers!P55="x"),Spelers!$A55&amp;", ","")</f>
        <v>Bram Jansen, Quinten Brouwer, Roos de Wit, Umut de Graaf, Wout Kuipers, </v>
      </c>
      <c r="K55" s="0" t="str">
        <f aca="false">K54&amp;IF(AND(AND(Spelers!$A55&lt;&gt;"",Spelers!G55="x"),Spelers!S55="Nog niet ingedeeld"),Spelers!$A55&amp;", ","")</f>
        <v>Olaf Kok, Pien Dekker, Quinten Brouwer, Tess Smits, </v>
      </c>
      <c r="L55" s="0" t="str">
        <f aca="false">L54&amp;IF(AND(AND(Spelers!$A55&lt;&gt;"",Spelers!H55="x"),Spelers!S55="Nog niet ingedeeld"),Spelers!$A55&amp;", ","")</f>
        <v>Daan Visser, Sem Dijkstra, Tess Smits, Umut de Graaf, </v>
      </c>
      <c r="M55" s="0" t="str">
        <f aca="false">M54&amp;IF(AND(AND(Spelers!$A55&lt;&gt;"",Spelers!I55="x"),Spelers!S55="Nog niet ingedeeld"),Spelers!$A55&amp;", ","")</f>
        <v>Jasmijn Bos, Olaf Kok, Pien Dekker, Sem Dijkstra, Umut de Graaf, Vera van der Meer, </v>
      </c>
      <c r="N55" s="0" t="str">
        <f aca="false">N54&amp;IF(AND(AND(Spelers!$A55&lt;&gt;"",Spelers!J55="x"),Spelers!S55="Nog niet ingedeeld"),Spelers!$A55&amp;", ","")</f>
        <v>Pien Dekker, Quinten Brouwer, Sem Dijkstra, Tess Smits, Wout Kuipers, Yara Hoekstra, </v>
      </c>
      <c r="O55" s="0" t="str">
        <f aca="false">O54&amp;IF(AND(AND(Spelers!$A55&lt;&gt;"",Spelers!K55="x"),Spelers!S55="Nog niet ingedeeld"),Spelers!$A55&amp;", ","")</f>
        <v>Daan Visser, Jasmijn Bos, Quinten Brouwer, Umut de Graaf, Vera van der Meer, Wout Kuipers, </v>
      </c>
      <c r="P55" s="0" t="str">
        <f aca="false">P54&amp;IF(AND(AND(Spelers!$A55&lt;&gt;"",Spelers!L55="x"),Spelers!S55="Nog niet ingedeeld"),Spelers!$A55&amp;", ","")</f>
        <v>Noah Lambert, Liv Goossens, </v>
      </c>
      <c r="Q55" s="0" t="str">
        <f aca="false">Q54&amp;IF(AND(AND(Spelers!$A55&lt;&gt;"",Spelers!M55="x"),Spelers!S55="Nog niet ingedeeld"),Spelers!$A55&amp;", ","")</f>
        <v>Noah Lambert, </v>
      </c>
      <c r="R55" s="0" t="str">
        <f aca="false">R54&amp;IF(AND(AND(Spelers!$A55&lt;&gt;"",Spelers!N55="x"),Spelers!S55="Nog niet ingedeeld"),Spelers!$A55&amp;", ","")</f>
        <v>Pien Dekker, Tess Smits, Umut de Graaf, Vera van der Meer, Yara Hoekstra, </v>
      </c>
      <c r="S55" s="0" t="str">
        <f aca="false">S54&amp;IF(AND(AND(Spelers!$A55&lt;&gt;"",Spelers!O55="x"),Spelers!S55="Nog niet ingedeeld"),Spelers!$A55&amp;", ","")</f>
        <v>Tess Smits, Yara Hoekstra, Liv Goossens, </v>
      </c>
      <c r="T55" s="0" t="str">
        <f aca="false">T54&amp;IF(AND(AND(Spelers!$A55&lt;&gt;"",Spelers!P55="x"),Spelers!S55="Nog niet ingedeeld"),Spelers!$A55&amp;", ","")</f>
        <v>Quinten Brouwer, Umut de Graaf, Wout Kuipers, </v>
      </c>
    </row>
    <row r="56" customFormat="false" ht="15" hidden="false" customHeight="false" outlineLevel="0" collapsed="false">
      <c r="A56" s="0" t="str">
        <f aca="false">A55&amp;IF(AND(Spelers!$A56&lt;&gt;"",Spelers!G56="x"),Spelers!$A56&amp;", ","")</f>
        <v>Anna de Vries, Bram Jansen, Carla Bakker, Eva Smit, Floor Meijer, Gijs de Boer, Ivo de Groot, Koen Vos, Noor van Dijk, Olaf Kok, Pien Dekker, Quinten Brouwer, Tess Smits, </v>
      </c>
      <c r="B56" s="0" t="str">
        <f aca="false">B55&amp;IF(AND(Spelers!$A56&lt;&gt;"",Spelers!H56="x"),Spelers!$A56&amp;", ","")</f>
        <v>Anna de Vries, Bram Jansen, Carla Bakker, Daan Visser, Eva Smit, Floor Meijer, Ivo de Groot, Lotte Peters, Sem Dijkstra, Tess Smits, Umut de Graaf, </v>
      </c>
      <c r="C56" s="0" t="str">
        <f aca="false">C55&amp;IF(AND(Spelers!$A56&lt;&gt;"",Spelers!I56="x"),Spelers!$A56&amp;", ","")</f>
        <v>Eva Smit, Floor Meijer, Gijs de Boer, Ivo de Groot, Jasmijn Bos, Koen Vos, Lotte Peters, Milan Hendriks, Noor van Dijk, Olaf Kok, Pien Dekker, Sem Dijkstra, Umut de Graaf, Vera van der Meer, </v>
      </c>
      <c r="D56" s="0" t="str">
        <f aca="false">D55&amp;IF(AND(Spelers!$A56&lt;&gt;"",Spelers!J56="x"),Spelers!$A56&amp;", ","")</f>
        <v>Anna de Vries, Eva Smit, Floor Meijer, Hanna Mulder, Koen Vos, Lotte Peters, Milan Hendriks, Pien Dekker, Quinten Brouwer, Roos de Wit, Sem Dijkstra, Tess Smits, Wout Kuipers, Yara Hoekstra, </v>
      </c>
      <c r="E56" s="0" t="str">
        <f aca="false">E55&amp;IF(AND(Spelers!$A56&lt;&gt;"",Spelers!K56="x"),Spelers!$A56&amp;", ","")</f>
        <v>Anna de Vries, Bram Jansen, Daan Visser, Floor Meijer, Gijs de Boer, Hanna Mulder, Jasmijn Bos, Koen Vos, Lotte Peters, Quinten Brouwer, Roos de Wit, Umut de Graaf, Vera van der Meer, Wout Kuipers, </v>
      </c>
      <c r="F56" s="0" t="str">
        <f aca="false">F55&amp;IF(AND(Spelers!$A56&lt;&gt;"",Spelers!L56="x"),Spelers!$A56&amp;", ","")</f>
        <v>Lucas Mertens, Sara Wouters, Finn Claes, Mila Peeters, Jens Maes, Zoë Willems, Noah Lambert, Liv Goossens, </v>
      </c>
      <c r="G56" s="0" t="str">
        <f aca="false">G55&amp;IF(AND(Spelers!$A56&lt;&gt;"",Spelers!M56="x"),Spelers!$A56&amp;", ","")</f>
        <v>Lucas Mertens, Finn Claes, Noah Lambert, </v>
      </c>
      <c r="H56" s="0" t="str">
        <f aca="false">H55&amp;IF(AND(Spelers!$A56&lt;&gt;"",Spelers!N56="x"),Spelers!$A56&amp;", ","")</f>
        <v>Eva Smit, Hanna Mulder, Ivo de Groot, Koen Vos, Lotte Peters, Milan Hendriks, Pien Dekker, Roos de Wit, Tess Smits, Umut de Graaf, Vera van der Meer, Yara Hoekstra, </v>
      </c>
      <c r="I56" s="0" t="str">
        <f aca="false">I55&amp;IF(AND(Spelers!$A56&lt;&gt;"",Spelers!O56="x"),Spelers!$A56&amp;", ","")</f>
        <v>Floor Meijer, Lotte Peters, Tess Smits, Yara Hoekstra, Sara Wouters, Mila Peeters, Jens Maes, Zoë Willems, Liv Goossens, </v>
      </c>
      <c r="J56" s="0" t="str">
        <f aca="false">J55&amp;IF(AND(Spelers!$A56&lt;&gt;"",Spelers!P56="x"),Spelers!$A56&amp;", ","")</f>
        <v>Bram Jansen, Quinten Brouwer, Roos de Wit, Umut de Graaf, Wout Kuipers, </v>
      </c>
      <c r="K56" s="0" t="str">
        <f aca="false">K55&amp;IF(AND(AND(Spelers!$A56&lt;&gt;"",Spelers!G56="x"),Spelers!S56="Nog niet ingedeeld"),Spelers!$A56&amp;", ","")</f>
        <v>Olaf Kok, Pien Dekker, Quinten Brouwer, Tess Smits, </v>
      </c>
      <c r="L56" s="0" t="str">
        <f aca="false">L55&amp;IF(AND(AND(Spelers!$A56&lt;&gt;"",Spelers!H56="x"),Spelers!S56="Nog niet ingedeeld"),Spelers!$A56&amp;", ","")</f>
        <v>Daan Visser, Sem Dijkstra, Tess Smits, Umut de Graaf, </v>
      </c>
      <c r="M56" s="0" t="str">
        <f aca="false">M55&amp;IF(AND(AND(Spelers!$A56&lt;&gt;"",Spelers!I56="x"),Spelers!S56="Nog niet ingedeeld"),Spelers!$A56&amp;", ","")</f>
        <v>Jasmijn Bos, Olaf Kok, Pien Dekker, Sem Dijkstra, Umut de Graaf, Vera van der Meer, </v>
      </c>
      <c r="N56" s="0" t="str">
        <f aca="false">N55&amp;IF(AND(AND(Spelers!$A56&lt;&gt;"",Spelers!J56="x"),Spelers!S56="Nog niet ingedeeld"),Spelers!$A56&amp;", ","")</f>
        <v>Pien Dekker, Quinten Brouwer, Sem Dijkstra, Tess Smits, Wout Kuipers, Yara Hoekstra, </v>
      </c>
      <c r="O56" s="0" t="str">
        <f aca="false">O55&amp;IF(AND(AND(Spelers!$A56&lt;&gt;"",Spelers!K56="x"),Spelers!S56="Nog niet ingedeeld"),Spelers!$A56&amp;", ","")</f>
        <v>Daan Visser, Jasmijn Bos, Quinten Brouwer, Umut de Graaf, Vera van der Meer, Wout Kuipers, </v>
      </c>
      <c r="P56" s="0" t="str">
        <f aca="false">P55&amp;IF(AND(AND(Spelers!$A56&lt;&gt;"",Spelers!L56="x"),Spelers!S56="Nog niet ingedeeld"),Spelers!$A56&amp;", ","")</f>
        <v>Noah Lambert, Liv Goossens, </v>
      </c>
      <c r="Q56" s="0" t="str">
        <f aca="false">Q55&amp;IF(AND(AND(Spelers!$A56&lt;&gt;"",Spelers!M56="x"),Spelers!S56="Nog niet ingedeeld"),Spelers!$A56&amp;", ","")</f>
        <v>Noah Lambert, </v>
      </c>
      <c r="R56" s="0" t="str">
        <f aca="false">R55&amp;IF(AND(AND(Spelers!$A56&lt;&gt;"",Spelers!N56="x"),Spelers!S56="Nog niet ingedeeld"),Spelers!$A56&amp;", ","")</f>
        <v>Pien Dekker, Tess Smits, Umut de Graaf, Vera van der Meer, Yara Hoekstra, </v>
      </c>
      <c r="S56" s="0" t="str">
        <f aca="false">S55&amp;IF(AND(AND(Spelers!$A56&lt;&gt;"",Spelers!O56="x"),Spelers!S56="Nog niet ingedeeld"),Spelers!$A56&amp;", ","")</f>
        <v>Tess Smits, Yara Hoekstra, Liv Goossens, </v>
      </c>
      <c r="T56" s="0" t="str">
        <f aca="false">T55&amp;IF(AND(AND(Spelers!$A56&lt;&gt;"",Spelers!P56="x"),Spelers!S56="Nog niet ingedeeld"),Spelers!$A56&amp;", ","")</f>
        <v>Quinten Brouwer, Umut de Graaf, Wout Kuipers, </v>
      </c>
    </row>
    <row r="57" customFormat="false" ht="15" hidden="false" customHeight="false" outlineLevel="0" collapsed="false">
      <c r="A57" s="0" t="str">
        <f aca="false">A56&amp;IF(AND(Spelers!$A57&lt;&gt;"",Spelers!G57="x"),Spelers!$A57&amp;", ","")</f>
        <v>Anna de Vries, Bram Jansen, Carla Bakker, Eva Smit, Floor Meijer, Gijs de Boer, Ivo de Groot, Koen Vos, Noor van Dijk, Olaf Kok, Pien Dekker, Quinten Brouwer, Tess Smits, </v>
      </c>
      <c r="B57" s="0" t="str">
        <f aca="false">B56&amp;IF(AND(Spelers!$A57&lt;&gt;"",Spelers!H57="x"),Spelers!$A57&amp;", ","")</f>
        <v>Anna de Vries, Bram Jansen, Carla Bakker, Daan Visser, Eva Smit, Floor Meijer, Ivo de Groot, Lotte Peters, Sem Dijkstra, Tess Smits, Umut de Graaf, </v>
      </c>
      <c r="C57" s="0" t="str">
        <f aca="false">C56&amp;IF(AND(Spelers!$A57&lt;&gt;"",Spelers!I57="x"),Spelers!$A57&amp;", ","")</f>
        <v>Eva Smit, Floor Meijer, Gijs de Boer, Ivo de Groot, Jasmijn Bos, Koen Vos, Lotte Peters, Milan Hendriks, Noor van Dijk, Olaf Kok, Pien Dekker, Sem Dijkstra, Umut de Graaf, Vera van der Meer, </v>
      </c>
      <c r="D57" s="0" t="str">
        <f aca="false">D56&amp;IF(AND(Spelers!$A57&lt;&gt;"",Spelers!J57="x"),Spelers!$A57&amp;", ","")</f>
        <v>Anna de Vries, Eva Smit, Floor Meijer, Hanna Mulder, Koen Vos, Lotte Peters, Milan Hendriks, Pien Dekker, Quinten Brouwer, Roos de Wit, Sem Dijkstra, Tess Smits, Wout Kuipers, Yara Hoekstra, </v>
      </c>
      <c r="E57" s="0" t="str">
        <f aca="false">E56&amp;IF(AND(Spelers!$A57&lt;&gt;"",Spelers!K57="x"),Spelers!$A57&amp;", ","")</f>
        <v>Anna de Vries, Bram Jansen, Daan Visser, Floor Meijer, Gijs de Boer, Hanna Mulder, Jasmijn Bos, Koen Vos, Lotte Peters, Quinten Brouwer, Roos de Wit, Umut de Graaf, Vera van der Meer, Wout Kuipers, </v>
      </c>
      <c r="F57" s="0" t="str">
        <f aca="false">F56&amp;IF(AND(Spelers!$A57&lt;&gt;"",Spelers!L57="x"),Spelers!$A57&amp;", ","")</f>
        <v>Lucas Mertens, Sara Wouters, Finn Claes, Mila Peeters, Jens Maes, Zoë Willems, Noah Lambert, Liv Goossens, </v>
      </c>
      <c r="G57" s="0" t="str">
        <f aca="false">G56&amp;IF(AND(Spelers!$A57&lt;&gt;"",Spelers!M57="x"),Spelers!$A57&amp;", ","")</f>
        <v>Lucas Mertens, Finn Claes, Noah Lambert, </v>
      </c>
      <c r="H57" s="0" t="str">
        <f aca="false">H56&amp;IF(AND(Spelers!$A57&lt;&gt;"",Spelers!N57="x"),Spelers!$A57&amp;", ","")</f>
        <v>Eva Smit, Hanna Mulder, Ivo de Groot, Koen Vos, Lotte Peters, Milan Hendriks, Pien Dekker, Roos de Wit, Tess Smits, Umut de Graaf, Vera van der Meer, Yara Hoekstra, </v>
      </c>
      <c r="I57" s="0" t="str">
        <f aca="false">I56&amp;IF(AND(Spelers!$A57&lt;&gt;"",Spelers!O57="x"),Spelers!$A57&amp;", ","")</f>
        <v>Floor Meijer, Lotte Peters, Tess Smits, Yara Hoekstra, Sara Wouters, Mila Peeters, Jens Maes, Zoë Willems, Liv Goossens, </v>
      </c>
      <c r="J57" s="0" t="str">
        <f aca="false">J56&amp;IF(AND(Spelers!$A57&lt;&gt;"",Spelers!P57="x"),Spelers!$A57&amp;", ","")</f>
        <v>Bram Jansen, Quinten Brouwer, Roos de Wit, Umut de Graaf, Wout Kuipers, </v>
      </c>
      <c r="K57" s="0" t="str">
        <f aca="false">K56&amp;IF(AND(AND(Spelers!$A57&lt;&gt;"",Spelers!G57="x"),Spelers!S57="Nog niet ingedeeld"),Spelers!$A57&amp;", ","")</f>
        <v>Olaf Kok, Pien Dekker, Quinten Brouwer, Tess Smits, </v>
      </c>
      <c r="L57" s="0" t="str">
        <f aca="false">L56&amp;IF(AND(AND(Spelers!$A57&lt;&gt;"",Spelers!H57="x"),Spelers!S57="Nog niet ingedeeld"),Spelers!$A57&amp;", ","")</f>
        <v>Daan Visser, Sem Dijkstra, Tess Smits, Umut de Graaf, </v>
      </c>
      <c r="M57" s="0" t="str">
        <f aca="false">M56&amp;IF(AND(AND(Spelers!$A57&lt;&gt;"",Spelers!I57="x"),Spelers!S57="Nog niet ingedeeld"),Spelers!$A57&amp;", ","")</f>
        <v>Jasmijn Bos, Olaf Kok, Pien Dekker, Sem Dijkstra, Umut de Graaf, Vera van der Meer, </v>
      </c>
      <c r="N57" s="0" t="str">
        <f aca="false">N56&amp;IF(AND(AND(Spelers!$A57&lt;&gt;"",Spelers!J57="x"),Spelers!S57="Nog niet ingedeeld"),Spelers!$A57&amp;", ","")</f>
        <v>Pien Dekker, Quinten Brouwer, Sem Dijkstra, Tess Smits, Wout Kuipers, Yara Hoekstra, </v>
      </c>
      <c r="O57" s="0" t="str">
        <f aca="false">O56&amp;IF(AND(AND(Spelers!$A57&lt;&gt;"",Spelers!K57="x"),Spelers!S57="Nog niet ingedeeld"),Spelers!$A57&amp;", ","")</f>
        <v>Daan Visser, Jasmijn Bos, Quinten Brouwer, Umut de Graaf, Vera van der Meer, Wout Kuipers, </v>
      </c>
      <c r="P57" s="0" t="str">
        <f aca="false">P56&amp;IF(AND(AND(Spelers!$A57&lt;&gt;"",Spelers!L57="x"),Spelers!S57="Nog niet ingedeeld"),Spelers!$A57&amp;", ","")</f>
        <v>Noah Lambert, Liv Goossens, </v>
      </c>
      <c r="Q57" s="0" t="str">
        <f aca="false">Q56&amp;IF(AND(AND(Spelers!$A57&lt;&gt;"",Spelers!M57="x"),Spelers!S57="Nog niet ingedeeld"),Spelers!$A57&amp;", ","")</f>
        <v>Noah Lambert, </v>
      </c>
      <c r="R57" s="0" t="str">
        <f aca="false">R56&amp;IF(AND(AND(Spelers!$A57&lt;&gt;"",Spelers!N57="x"),Spelers!S57="Nog niet ingedeeld"),Spelers!$A57&amp;", ","")</f>
        <v>Pien Dekker, Tess Smits, Umut de Graaf, Vera van der Meer, Yara Hoekstra, </v>
      </c>
      <c r="S57" s="0" t="str">
        <f aca="false">S56&amp;IF(AND(AND(Spelers!$A57&lt;&gt;"",Spelers!O57="x"),Spelers!S57="Nog niet ingedeeld"),Spelers!$A57&amp;", ","")</f>
        <v>Tess Smits, Yara Hoekstra, Liv Goossens, </v>
      </c>
      <c r="T57" s="0" t="str">
        <f aca="false">T56&amp;IF(AND(AND(Spelers!$A57&lt;&gt;"",Spelers!P57="x"),Spelers!S57="Nog niet ingedeeld"),Spelers!$A57&amp;", ","")</f>
        <v>Quinten Brouwer, Umut de Graaf, Wout Kuipers, </v>
      </c>
    </row>
    <row r="58" customFormat="false" ht="15" hidden="false" customHeight="false" outlineLevel="0" collapsed="false">
      <c r="A58" s="0" t="str">
        <f aca="false">A57&amp;IF(AND(Spelers!$A58&lt;&gt;"",Spelers!G58="x"),Spelers!$A58&amp;", ","")</f>
        <v>Anna de Vries, Bram Jansen, Carla Bakker, Eva Smit, Floor Meijer, Gijs de Boer, Ivo de Groot, Koen Vos, Noor van Dijk, Olaf Kok, Pien Dekker, Quinten Brouwer, Tess Smits, </v>
      </c>
      <c r="B58" s="0" t="str">
        <f aca="false">B57&amp;IF(AND(Spelers!$A58&lt;&gt;"",Spelers!H58="x"),Spelers!$A58&amp;", ","")</f>
        <v>Anna de Vries, Bram Jansen, Carla Bakker, Daan Visser, Eva Smit, Floor Meijer, Ivo de Groot, Lotte Peters, Sem Dijkstra, Tess Smits, Umut de Graaf, </v>
      </c>
      <c r="C58" s="0" t="str">
        <f aca="false">C57&amp;IF(AND(Spelers!$A58&lt;&gt;"",Spelers!I58="x"),Spelers!$A58&amp;", ","")</f>
        <v>Eva Smit, Floor Meijer, Gijs de Boer, Ivo de Groot, Jasmijn Bos, Koen Vos, Lotte Peters, Milan Hendriks, Noor van Dijk, Olaf Kok, Pien Dekker, Sem Dijkstra, Umut de Graaf, Vera van der Meer, </v>
      </c>
      <c r="D58" s="0" t="str">
        <f aca="false">D57&amp;IF(AND(Spelers!$A58&lt;&gt;"",Spelers!J58="x"),Spelers!$A58&amp;", ","")</f>
        <v>Anna de Vries, Eva Smit, Floor Meijer, Hanna Mulder, Koen Vos, Lotte Peters, Milan Hendriks, Pien Dekker, Quinten Brouwer, Roos de Wit, Sem Dijkstra, Tess Smits, Wout Kuipers, Yara Hoekstra, </v>
      </c>
      <c r="E58" s="0" t="str">
        <f aca="false">E57&amp;IF(AND(Spelers!$A58&lt;&gt;"",Spelers!K58="x"),Spelers!$A58&amp;", ","")</f>
        <v>Anna de Vries, Bram Jansen, Daan Visser, Floor Meijer, Gijs de Boer, Hanna Mulder, Jasmijn Bos, Koen Vos, Lotte Peters, Quinten Brouwer, Roos de Wit, Umut de Graaf, Vera van der Meer, Wout Kuipers, </v>
      </c>
      <c r="F58" s="0" t="str">
        <f aca="false">F57&amp;IF(AND(Spelers!$A58&lt;&gt;"",Spelers!L58="x"),Spelers!$A58&amp;", ","")</f>
        <v>Lucas Mertens, Sara Wouters, Finn Claes, Mila Peeters, Jens Maes, Zoë Willems, Noah Lambert, Liv Goossens, </v>
      </c>
      <c r="G58" s="0" t="str">
        <f aca="false">G57&amp;IF(AND(Spelers!$A58&lt;&gt;"",Spelers!M58="x"),Spelers!$A58&amp;", ","")</f>
        <v>Lucas Mertens, Finn Claes, Noah Lambert, </v>
      </c>
      <c r="H58" s="0" t="str">
        <f aca="false">H57&amp;IF(AND(Spelers!$A58&lt;&gt;"",Spelers!N58="x"),Spelers!$A58&amp;", ","")</f>
        <v>Eva Smit, Hanna Mulder, Ivo de Groot, Koen Vos, Lotte Peters, Milan Hendriks, Pien Dekker, Roos de Wit, Tess Smits, Umut de Graaf, Vera van der Meer, Yara Hoekstra, </v>
      </c>
      <c r="I58" s="0" t="str">
        <f aca="false">I57&amp;IF(AND(Spelers!$A58&lt;&gt;"",Spelers!O58="x"),Spelers!$A58&amp;", ","")</f>
        <v>Floor Meijer, Lotte Peters, Tess Smits, Yara Hoekstra, Sara Wouters, Mila Peeters, Jens Maes, Zoë Willems, Liv Goossens, </v>
      </c>
      <c r="J58" s="0" t="str">
        <f aca="false">J57&amp;IF(AND(Spelers!$A58&lt;&gt;"",Spelers!P58="x"),Spelers!$A58&amp;", ","")</f>
        <v>Bram Jansen, Quinten Brouwer, Roos de Wit, Umut de Graaf, Wout Kuipers, </v>
      </c>
      <c r="K58" s="0" t="str">
        <f aca="false">K57&amp;IF(AND(AND(Spelers!$A58&lt;&gt;"",Spelers!G58="x"),Spelers!S58="Nog niet ingedeeld"),Spelers!$A58&amp;", ","")</f>
        <v>Olaf Kok, Pien Dekker, Quinten Brouwer, Tess Smits, </v>
      </c>
      <c r="L58" s="0" t="str">
        <f aca="false">L57&amp;IF(AND(AND(Spelers!$A58&lt;&gt;"",Spelers!H58="x"),Spelers!S58="Nog niet ingedeeld"),Spelers!$A58&amp;", ","")</f>
        <v>Daan Visser, Sem Dijkstra, Tess Smits, Umut de Graaf, </v>
      </c>
      <c r="M58" s="0" t="str">
        <f aca="false">M57&amp;IF(AND(AND(Spelers!$A58&lt;&gt;"",Spelers!I58="x"),Spelers!S58="Nog niet ingedeeld"),Spelers!$A58&amp;", ","")</f>
        <v>Jasmijn Bos, Olaf Kok, Pien Dekker, Sem Dijkstra, Umut de Graaf, Vera van der Meer, </v>
      </c>
      <c r="N58" s="0" t="str">
        <f aca="false">N57&amp;IF(AND(AND(Spelers!$A58&lt;&gt;"",Spelers!J58="x"),Spelers!S58="Nog niet ingedeeld"),Spelers!$A58&amp;", ","")</f>
        <v>Pien Dekker, Quinten Brouwer, Sem Dijkstra, Tess Smits, Wout Kuipers, Yara Hoekstra, </v>
      </c>
      <c r="O58" s="0" t="str">
        <f aca="false">O57&amp;IF(AND(AND(Spelers!$A58&lt;&gt;"",Spelers!K58="x"),Spelers!S58="Nog niet ingedeeld"),Spelers!$A58&amp;", ","")</f>
        <v>Daan Visser, Jasmijn Bos, Quinten Brouwer, Umut de Graaf, Vera van der Meer, Wout Kuipers, </v>
      </c>
      <c r="P58" s="0" t="str">
        <f aca="false">P57&amp;IF(AND(AND(Spelers!$A58&lt;&gt;"",Spelers!L58="x"),Spelers!S58="Nog niet ingedeeld"),Spelers!$A58&amp;", ","")</f>
        <v>Noah Lambert, Liv Goossens, </v>
      </c>
      <c r="Q58" s="0" t="str">
        <f aca="false">Q57&amp;IF(AND(AND(Spelers!$A58&lt;&gt;"",Spelers!M58="x"),Spelers!S58="Nog niet ingedeeld"),Spelers!$A58&amp;", ","")</f>
        <v>Noah Lambert, </v>
      </c>
      <c r="R58" s="0" t="str">
        <f aca="false">R57&amp;IF(AND(AND(Spelers!$A58&lt;&gt;"",Spelers!N58="x"),Spelers!S58="Nog niet ingedeeld"),Spelers!$A58&amp;", ","")</f>
        <v>Pien Dekker, Tess Smits, Umut de Graaf, Vera van der Meer, Yara Hoekstra, </v>
      </c>
      <c r="S58" s="0" t="str">
        <f aca="false">S57&amp;IF(AND(AND(Spelers!$A58&lt;&gt;"",Spelers!O58="x"),Spelers!S58="Nog niet ingedeeld"),Spelers!$A58&amp;", ","")</f>
        <v>Tess Smits, Yara Hoekstra, Liv Goossens, </v>
      </c>
      <c r="T58" s="0" t="str">
        <f aca="false">T57&amp;IF(AND(AND(Spelers!$A58&lt;&gt;"",Spelers!P58="x"),Spelers!S58="Nog niet ingedeeld"),Spelers!$A58&amp;", ","")</f>
        <v>Quinten Brouwer, Umut de Graaf, Wout Kuipers, </v>
      </c>
    </row>
    <row r="59" customFormat="false" ht="15" hidden="false" customHeight="false" outlineLevel="0" collapsed="false">
      <c r="A59" s="0" t="str">
        <f aca="false">A58&amp;IF(AND(Spelers!$A59&lt;&gt;"",Spelers!G59="x"),Spelers!$A59&amp;", ","")</f>
        <v>Anna de Vries, Bram Jansen, Carla Bakker, Eva Smit, Floor Meijer, Gijs de Boer, Ivo de Groot, Koen Vos, Noor van Dijk, Olaf Kok, Pien Dekker, Quinten Brouwer, Tess Smits, </v>
      </c>
      <c r="B59" s="0" t="str">
        <f aca="false">B58&amp;IF(AND(Spelers!$A59&lt;&gt;"",Spelers!H59="x"),Spelers!$A59&amp;", ","")</f>
        <v>Anna de Vries, Bram Jansen, Carla Bakker, Daan Visser, Eva Smit, Floor Meijer, Ivo de Groot, Lotte Peters, Sem Dijkstra, Tess Smits, Umut de Graaf, </v>
      </c>
      <c r="C59" s="0" t="str">
        <f aca="false">C58&amp;IF(AND(Spelers!$A59&lt;&gt;"",Spelers!I59="x"),Spelers!$A59&amp;", ","")</f>
        <v>Eva Smit, Floor Meijer, Gijs de Boer, Ivo de Groot, Jasmijn Bos, Koen Vos, Lotte Peters, Milan Hendriks, Noor van Dijk, Olaf Kok, Pien Dekker, Sem Dijkstra, Umut de Graaf, Vera van der Meer, </v>
      </c>
      <c r="D59" s="0" t="str">
        <f aca="false">D58&amp;IF(AND(Spelers!$A59&lt;&gt;"",Spelers!J59="x"),Spelers!$A59&amp;", ","")</f>
        <v>Anna de Vries, Eva Smit, Floor Meijer, Hanna Mulder, Koen Vos, Lotte Peters, Milan Hendriks, Pien Dekker, Quinten Brouwer, Roos de Wit, Sem Dijkstra, Tess Smits, Wout Kuipers, Yara Hoekstra, </v>
      </c>
      <c r="E59" s="0" t="str">
        <f aca="false">E58&amp;IF(AND(Spelers!$A59&lt;&gt;"",Spelers!K59="x"),Spelers!$A59&amp;", ","")</f>
        <v>Anna de Vries, Bram Jansen, Daan Visser, Floor Meijer, Gijs de Boer, Hanna Mulder, Jasmijn Bos, Koen Vos, Lotte Peters, Quinten Brouwer, Roos de Wit, Umut de Graaf, Vera van der Meer, Wout Kuipers, </v>
      </c>
      <c r="F59" s="0" t="str">
        <f aca="false">F58&amp;IF(AND(Spelers!$A59&lt;&gt;"",Spelers!L59="x"),Spelers!$A59&amp;", ","")</f>
        <v>Lucas Mertens, Sara Wouters, Finn Claes, Mila Peeters, Jens Maes, Zoë Willems, Noah Lambert, Liv Goossens, </v>
      </c>
      <c r="G59" s="0" t="str">
        <f aca="false">G58&amp;IF(AND(Spelers!$A59&lt;&gt;"",Spelers!M59="x"),Spelers!$A59&amp;", ","")</f>
        <v>Lucas Mertens, Finn Claes, Noah Lambert, </v>
      </c>
      <c r="H59" s="0" t="str">
        <f aca="false">H58&amp;IF(AND(Spelers!$A59&lt;&gt;"",Spelers!N59="x"),Spelers!$A59&amp;", ","")</f>
        <v>Eva Smit, Hanna Mulder, Ivo de Groot, Koen Vos, Lotte Peters, Milan Hendriks, Pien Dekker, Roos de Wit, Tess Smits, Umut de Graaf, Vera van der Meer, Yara Hoekstra, </v>
      </c>
      <c r="I59" s="0" t="str">
        <f aca="false">I58&amp;IF(AND(Spelers!$A59&lt;&gt;"",Spelers!O59="x"),Spelers!$A59&amp;", ","")</f>
        <v>Floor Meijer, Lotte Peters, Tess Smits, Yara Hoekstra, Sara Wouters, Mila Peeters, Jens Maes, Zoë Willems, Liv Goossens, </v>
      </c>
      <c r="J59" s="0" t="str">
        <f aca="false">J58&amp;IF(AND(Spelers!$A59&lt;&gt;"",Spelers!P59="x"),Spelers!$A59&amp;", ","")</f>
        <v>Bram Jansen, Quinten Brouwer, Roos de Wit, Umut de Graaf, Wout Kuipers, </v>
      </c>
      <c r="K59" s="0" t="str">
        <f aca="false">K58&amp;IF(AND(AND(Spelers!$A59&lt;&gt;"",Spelers!G59="x"),Spelers!S59="Nog niet ingedeeld"),Spelers!$A59&amp;", ","")</f>
        <v>Olaf Kok, Pien Dekker, Quinten Brouwer, Tess Smits, </v>
      </c>
      <c r="L59" s="0" t="str">
        <f aca="false">L58&amp;IF(AND(AND(Spelers!$A59&lt;&gt;"",Spelers!H59="x"),Spelers!S59="Nog niet ingedeeld"),Spelers!$A59&amp;", ","")</f>
        <v>Daan Visser, Sem Dijkstra, Tess Smits, Umut de Graaf, </v>
      </c>
      <c r="M59" s="0" t="str">
        <f aca="false">M58&amp;IF(AND(AND(Spelers!$A59&lt;&gt;"",Spelers!I59="x"),Spelers!S59="Nog niet ingedeeld"),Spelers!$A59&amp;", ","")</f>
        <v>Jasmijn Bos, Olaf Kok, Pien Dekker, Sem Dijkstra, Umut de Graaf, Vera van der Meer, </v>
      </c>
      <c r="N59" s="0" t="str">
        <f aca="false">N58&amp;IF(AND(AND(Spelers!$A59&lt;&gt;"",Spelers!J59="x"),Spelers!S59="Nog niet ingedeeld"),Spelers!$A59&amp;", ","")</f>
        <v>Pien Dekker, Quinten Brouwer, Sem Dijkstra, Tess Smits, Wout Kuipers, Yara Hoekstra, </v>
      </c>
      <c r="O59" s="0" t="str">
        <f aca="false">O58&amp;IF(AND(AND(Spelers!$A59&lt;&gt;"",Spelers!K59="x"),Spelers!S59="Nog niet ingedeeld"),Spelers!$A59&amp;", ","")</f>
        <v>Daan Visser, Jasmijn Bos, Quinten Brouwer, Umut de Graaf, Vera van der Meer, Wout Kuipers, </v>
      </c>
      <c r="P59" s="0" t="str">
        <f aca="false">P58&amp;IF(AND(AND(Spelers!$A59&lt;&gt;"",Spelers!L59="x"),Spelers!S59="Nog niet ingedeeld"),Spelers!$A59&amp;", ","")</f>
        <v>Noah Lambert, Liv Goossens, </v>
      </c>
      <c r="Q59" s="0" t="str">
        <f aca="false">Q58&amp;IF(AND(AND(Spelers!$A59&lt;&gt;"",Spelers!M59="x"),Spelers!S59="Nog niet ingedeeld"),Spelers!$A59&amp;", ","")</f>
        <v>Noah Lambert, </v>
      </c>
      <c r="R59" s="0" t="str">
        <f aca="false">R58&amp;IF(AND(AND(Spelers!$A59&lt;&gt;"",Spelers!N59="x"),Spelers!S59="Nog niet ingedeeld"),Spelers!$A59&amp;", ","")</f>
        <v>Pien Dekker, Tess Smits, Umut de Graaf, Vera van der Meer, Yara Hoekstra, </v>
      </c>
      <c r="S59" s="0" t="str">
        <f aca="false">S58&amp;IF(AND(AND(Spelers!$A59&lt;&gt;"",Spelers!O59="x"),Spelers!S59="Nog niet ingedeeld"),Spelers!$A59&amp;", ","")</f>
        <v>Tess Smits, Yara Hoekstra, Liv Goossens, </v>
      </c>
      <c r="T59" s="0" t="str">
        <f aca="false">T58&amp;IF(AND(AND(Spelers!$A59&lt;&gt;"",Spelers!P59="x"),Spelers!S59="Nog niet ingedeeld"),Spelers!$A59&amp;", ","")</f>
        <v>Quinten Brouwer, Umut de Graaf, Wout Kuipers, </v>
      </c>
    </row>
    <row r="60" customFormat="false" ht="15" hidden="false" customHeight="false" outlineLevel="0" collapsed="false">
      <c r="A60" s="0" t="str">
        <f aca="false">A59&amp;IF(AND(Spelers!$A60&lt;&gt;"",Spelers!G60="x"),Spelers!$A60&amp;", ","")</f>
        <v>Anna de Vries, Bram Jansen, Carla Bakker, Eva Smit, Floor Meijer, Gijs de Boer, Ivo de Groot, Koen Vos, Noor van Dijk, Olaf Kok, Pien Dekker, Quinten Brouwer, Tess Smits, </v>
      </c>
      <c r="B60" s="0" t="str">
        <f aca="false">B59&amp;IF(AND(Spelers!$A60&lt;&gt;"",Spelers!H60="x"),Spelers!$A60&amp;", ","")</f>
        <v>Anna de Vries, Bram Jansen, Carla Bakker, Daan Visser, Eva Smit, Floor Meijer, Ivo de Groot, Lotte Peters, Sem Dijkstra, Tess Smits, Umut de Graaf, </v>
      </c>
      <c r="C60" s="0" t="str">
        <f aca="false">C59&amp;IF(AND(Spelers!$A60&lt;&gt;"",Spelers!I60="x"),Spelers!$A60&amp;", ","")</f>
        <v>Eva Smit, Floor Meijer, Gijs de Boer, Ivo de Groot, Jasmijn Bos, Koen Vos, Lotte Peters, Milan Hendriks, Noor van Dijk, Olaf Kok, Pien Dekker, Sem Dijkstra, Umut de Graaf, Vera van der Meer, </v>
      </c>
      <c r="D60" s="0" t="str">
        <f aca="false">D59&amp;IF(AND(Spelers!$A60&lt;&gt;"",Spelers!J60="x"),Spelers!$A60&amp;", ","")</f>
        <v>Anna de Vries, Eva Smit, Floor Meijer, Hanna Mulder, Koen Vos, Lotte Peters, Milan Hendriks, Pien Dekker, Quinten Brouwer, Roos de Wit, Sem Dijkstra, Tess Smits, Wout Kuipers, Yara Hoekstra, </v>
      </c>
      <c r="E60" s="0" t="str">
        <f aca="false">E59&amp;IF(AND(Spelers!$A60&lt;&gt;"",Spelers!K60="x"),Spelers!$A60&amp;", ","")</f>
        <v>Anna de Vries, Bram Jansen, Daan Visser, Floor Meijer, Gijs de Boer, Hanna Mulder, Jasmijn Bos, Koen Vos, Lotte Peters, Quinten Brouwer, Roos de Wit, Umut de Graaf, Vera van der Meer, Wout Kuipers, </v>
      </c>
      <c r="F60" s="0" t="str">
        <f aca="false">F59&amp;IF(AND(Spelers!$A60&lt;&gt;"",Spelers!L60="x"),Spelers!$A60&amp;", ","")</f>
        <v>Lucas Mertens, Sara Wouters, Finn Claes, Mila Peeters, Jens Maes, Zoë Willems, Noah Lambert, Liv Goossens, </v>
      </c>
      <c r="G60" s="0" t="str">
        <f aca="false">G59&amp;IF(AND(Spelers!$A60&lt;&gt;"",Spelers!M60="x"),Spelers!$A60&amp;", ","")</f>
        <v>Lucas Mertens, Finn Claes, Noah Lambert, </v>
      </c>
      <c r="H60" s="0" t="str">
        <f aca="false">H59&amp;IF(AND(Spelers!$A60&lt;&gt;"",Spelers!N60="x"),Spelers!$A60&amp;", ","")</f>
        <v>Eva Smit, Hanna Mulder, Ivo de Groot, Koen Vos, Lotte Peters, Milan Hendriks, Pien Dekker, Roos de Wit, Tess Smits, Umut de Graaf, Vera van der Meer, Yara Hoekstra, </v>
      </c>
      <c r="I60" s="0" t="str">
        <f aca="false">I59&amp;IF(AND(Spelers!$A60&lt;&gt;"",Spelers!O60="x"),Spelers!$A60&amp;", ","")</f>
        <v>Floor Meijer, Lotte Peters, Tess Smits, Yara Hoekstra, Sara Wouters, Mila Peeters, Jens Maes, Zoë Willems, Liv Goossens, </v>
      </c>
      <c r="J60" s="0" t="str">
        <f aca="false">J59&amp;IF(AND(Spelers!$A60&lt;&gt;"",Spelers!P60="x"),Spelers!$A60&amp;", ","")</f>
        <v>Bram Jansen, Quinten Brouwer, Roos de Wit, Umut de Graaf, Wout Kuipers, </v>
      </c>
      <c r="K60" s="0" t="str">
        <f aca="false">K59&amp;IF(AND(AND(Spelers!$A60&lt;&gt;"",Spelers!G60="x"),Spelers!S60="Nog niet ingedeeld"),Spelers!$A60&amp;", ","")</f>
        <v>Olaf Kok, Pien Dekker, Quinten Brouwer, Tess Smits, </v>
      </c>
      <c r="L60" s="0" t="str">
        <f aca="false">L59&amp;IF(AND(AND(Spelers!$A60&lt;&gt;"",Spelers!H60="x"),Spelers!S60="Nog niet ingedeeld"),Spelers!$A60&amp;", ","")</f>
        <v>Daan Visser, Sem Dijkstra, Tess Smits, Umut de Graaf, </v>
      </c>
      <c r="M60" s="0" t="str">
        <f aca="false">M59&amp;IF(AND(AND(Spelers!$A60&lt;&gt;"",Spelers!I60="x"),Spelers!S60="Nog niet ingedeeld"),Spelers!$A60&amp;", ","")</f>
        <v>Jasmijn Bos, Olaf Kok, Pien Dekker, Sem Dijkstra, Umut de Graaf, Vera van der Meer, </v>
      </c>
      <c r="N60" s="0" t="str">
        <f aca="false">N59&amp;IF(AND(AND(Spelers!$A60&lt;&gt;"",Spelers!J60="x"),Spelers!S60="Nog niet ingedeeld"),Spelers!$A60&amp;", ","")</f>
        <v>Pien Dekker, Quinten Brouwer, Sem Dijkstra, Tess Smits, Wout Kuipers, Yara Hoekstra, </v>
      </c>
      <c r="O60" s="0" t="str">
        <f aca="false">O59&amp;IF(AND(AND(Spelers!$A60&lt;&gt;"",Spelers!K60="x"),Spelers!S60="Nog niet ingedeeld"),Spelers!$A60&amp;", ","")</f>
        <v>Daan Visser, Jasmijn Bos, Quinten Brouwer, Umut de Graaf, Vera van der Meer, Wout Kuipers, </v>
      </c>
      <c r="P60" s="0" t="str">
        <f aca="false">P59&amp;IF(AND(AND(Spelers!$A60&lt;&gt;"",Spelers!L60="x"),Spelers!S60="Nog niet ingedeeld"),Spelers!$A60&amp;", ","")</f>
        <v>Noah Lambert, Liv Goossens, </v>
      </c>
      <c r="Q60" s="0" t="str">
        <f aca="false">Q59&amp;IF(AND(AND(Spelers!$A60&lt;&gt;"",Spelers!M60="x"),Spelers!S60="Nog niet ingedeeld"),Spelers!$A60&amp;", ","")</f>
        <v>Noah Lambert, </v>
      </c>
      <c r="R60" s="0" t="str">
        <f aca="false">R59&amp;IF(AND(AND(Spelers!$A60&lt;&gt;"",Spelers!N60="x"),Spelers!S60="Nog niet ingedeeld"),Spelers!$A60&amp;", ","")</f>
        <v>Pien Dekker, Tess Smits, Umut de Graaf, Vera van der Meer, Yara Hoekstra, </v>
      </c>
      <c r="S60" s="0" t="str">
        <f aca="false">S59&amp;IF(AND(AND(Spelers!$A60&lt;&gt;"",Spelers!O60="x"),Spelers!S60="Nog niet ingedeeld"),Spelers!$A60&amp;", ","")</f>
        <v>Tess Smits, Yara Hoekstra, Liv Goossens, </v>
      </c>
      <c r="T60" s="0" t="str">
        <f aca="false">T59&amp;IF(AND(AND(Spelers!$A60&lt;&gt;"",Spelers!P60="x"),Spelers!S60="Nog niet ingedeeld"),Spelers!$A60&amp;", ","")</f>
        <v>Quinten Brouwer, Umut de Graaf, Wout Kuipers, </v>
      </c>
    </row>
    <row r="61" customFormat="false" ht="15" hidden="false" customHeight="false" outlineLevel="0" collapsed="false">
      <c r="A61" s="0" t="str">
        <f aca="false">A60&amp;IF(AND(Spelers!$A61&lt;&gt;"",Spelers!G61="x"),Spelers!$A61&amp;", ","")</f>
        <v>Anna de Vries, Bram Jansen, Carla Bakker, Eva Smit, Floor Meijer, Gijs de Boer, Ivo de Groot, Koen Vos, Noor van Dijk, Olaf Kok, Pien Dekker, Quinten Brouwer, Tess Smits, </v>
      </c>
      <c r="B61" s="0" t="str">
        <f aca="false">B60&amp;IF(AND(Spelers!$A61&lt;&gt;"",Spelers!H61="x"),Spelers!$A61&amp;", ","")</f>
        <v>Anna de Vries, Bram Jansen, Carla Bakker, Daan Visser, Eva Smit, Floor Meijer, Ivo de Groot, Lotte Peters, Sem Dijkstra, Tess Smits, Umut de Graaf, </v>
      </c>
      <c r="C61" s="0" t="str">
        <f aca="false">C60&amp;IF(AND(Spelers!$A61&lt;&gt;"",Spelers!I61="x"),Spelers!$A61&amp;", ","")</f>
        <v>Eva Smit, Floor Meijer, Gijs de Boer, Ivo de Groot, Jasmijn Bos, Koen Vos, Lotte Peters, Milan Hendriks, Noor van Dijk, Olaf Kok, Pien Dekker, Sem Dijkstra, Umut de Graaf, Vera van der Meer, </v>
      </c>
      <c r="D61" s="0" t="str">
        <f aca="false">D60&amp;IF(AND(Spelers!$A61&lt;&gt;"",Spelers!J61="x"),Spelers!$A61&amp;", ","")</f>
        <v>Anna de Vries, Eva Smit, Floor Meijer, Hanna Mulder, Koen Vos, Lotte Peters, Milan Hendriks, Pien Dekker, Quinten Brouwer, Roos de Wit, Sem Dijkstra, Tess Smits, Wout Kuipers, Yara Hoekstra, </v>
      </c>
      <c r="E61" s="0" t="str">
        <f aca="false">E60&amp;IF(AND(Spelers!$A61&lt;&gt;"",Spelers!K61="x"),Spelers!$A61&amp;", ","")</f>
        <v>Anna de Vries, Bram Jansen, Daan Visser, Floor Meijer, Gijs de Boer, Hanna Mulder, Jasmijn Bos, Koen Vos, Lotte Peters, Quinten Brouwer, Roos de Wit, Umut de Graaf, Vera van der Meer, Wout Kuipers, </v>
      </c>
      <c r="F61" s="0" t="str">
        <f aca="false">F60&amp;IF(AND(Spelers!$A61&lt;&gt;"",Spelers!L61="x"),Spelers!$A61&amp;", ","")</f>
        <v>Lucas Mertens, Sara Wouters, Finn Claes, Mila Peeters, Jens Maes, Zoë Willems, Noah Lambert, Liv Goossens, </v>
      </c>
      <c r="G61" s="0" t="str">
        <f aca="false">G60&amp;IF(AND(Spelers!$A61&lt;&gt;"",Spelers!M61="x"),Spelers!$A61&amp;", ","")</f>
        <v>Lucas Mertens, Finn Claes, Noah Lambert, </v>
      </c>
      <c r="H61" s="0" t="str">
        <f aca="false">H60&amp;IF(AND(Spelers!$A61&lt;&gt;"",Spelers!N61="x"),Spelers!$A61&amp;", ","")</f>
        <v>Eva Smit, Hanna Mulder, Ivo de Groot, Koen Vos, Lotte Peters, Milan Hendriks, Pien Dekker, Roos de Wit, Tess Smits, Umut de Graaf, Vera van der Meer, Yara Hoekstra, </v>
      </c>
      <c r="I61" s="0" t="str">
        <f aca="false">I60&amp;IF(AND(Spelers!$A61&lt;&gt;"",Spelers!O61="x"),Spelers!$A61&amp;", ","")</f>
        <v>Floor Meijer, Lotte Peters, Tess Smits, Yara Hoekstra, Sara Wouters, Mila Peeters, Jens Maes, Zoë Willems, Liv Goossens, </v>
      </c>
      <c r="J61" s="0" t="str">
        <f aca="false">J60&amp;IF(AND(Spelers!$A61&lt;&gt;"",Spelers!P61="x"),Spelers!$A61&amp;", ","")</f>
        <v>Bram Jansen, Quinten Brouwer, Roos de Wit, Umut de Graaf, Wout Kuipers, </v>
      </c>
      <c r="K61" s="0" t="str">
        <f aca="false">K60&amp;IF(AND(AND(Spelers!$A61&lt;&gt;"",Spelers!G61="x"),Spelers!S61="Nog niet ingedeeld"),Spelers!$A61&amp;", ","")</f>
        <v>Olaf Kok, Pien Dekker, Quinten Brouwer, Tess Smits, </v>
      </c>
      <c r="L61" s="0" t="str">
        <f aca="false">L60&amp;IF(AND(AND(Spelers!$A61&lt;&gt;"",Spelers!H61="x"),Spelers!S61="Nog niet ingedeeld"),Spelers!$A61&amp;", ","")</f>
        <v>Daan Visser, Sem Dijkstra, Tess Smits, Umut de Graaf, </v>
      </c>
      <c r="M61" s="0" t="str">
        <f aca="false">M60&amp;IF(AND(AND(Spelers!$A61&lt;&gt;"",Spelers!I61="x"),Spelers!S61="Nog niet ingedeeld"),Spelers!$A61&amp;", ","")</f>
        <v>Jasmijn Bos, Olaf Kok, Pien Dekker, Sem Dijkstra, Umut de Graaf, Vera van der Meer, </v>
      </c>
      <c r="N61" s="0" t="str">
        <f aca="false">N60&amp;IF(AND(AND(Spelers!$A61&lt;&gt;"",Spelers!J61="x"),Spelers!S61="Nog niet ingedeeld"),Spelers!$A61&amp;", ","")</f>
        <v>Pien Dekker, Quinten Brouwer, Sem Dijkstra, Tess Smits, Wout Kuipers, Yara Hoekstra, </v>
      </c>
      <c r="O61" s="0" t="str">
        <f aca="false">O60&amp;IF(AND(AND(Spelers!$A61&lt;&gt;"",Spelers!K61="x"),Spelers!S61="Nog niet ingedeeld"),Spelers!$A61&amp;", ","")</f>
        <v>Daan Visser, Jasmijn Bos, Quinten Brouwer, Umut de Graaf, Vera van der Meer, Wout Kuipers, </v>
      </c>
      <c r="P61" s="0" t="str">
        <f aca="false">P60&amp;IF(AND(AND(Spelers!$A61&lt;&gt;"",Spelers!L61="x"),Spelers!S61="Nog niet ingedeeld"),Spelers!$A61&amp;", ","")</f>
        <v>Noah Lambert, Liv Goossens, </v>
      </c>
      <c r="Q61" s="0" t="str">
        <f aca="false">Q60&amp;IF(AND(AND(Spelers!$A61&lt;&gt;"",Spelers!M61="x"),Spelers!S61="Nog niet ingedeeld"),Spelers!$A61&amp;", ","")</f>
        <v>Noah Lambert, </v>
      </c>
      <c r="R61" s="0" t="str">
        <f aca="false">R60&amp;IF(AND(AND(Spelers!$A61&lt;&gt;"",Spelers!N61="x"),Spelers!S61="Nog niet ingedeeld"),Spelers!$A61&amp;", ","")</f>
        <v>Pien Dekker, Tess Smits, Umut de Graaf, Vera van der Meer, Yara Hoekstra, </v>
      </c>
      <c r="S61" s="0" t="str">
        <f aca="false">S60&amp;IF(AND(AND(Spelers!$A61&lt;&gt;"",Spelers!O61="x"),Spelers!S61="Nog niet ingedeeld"),Spelers!$A61&amp;", ","")</f>
        <v>Tess Smits, Yara Hoekstra, Liv Goossens, </v>
      </c>
      <c r="T61" s="0" t="str">
        <f aca="false">T60&amp;IF(AND(AND(Spelers!$A61&lt;&gt;"",Spelers!P61="x"),Spelers!S61="Nog niet ingedeeld"),Spelers!$A61&amp;", ","")</f>
        <v>Quinten Brouwer, Umut de Graaf, Wout Kuipers, </v>
      </c>
    </row>
    <row r="62" customFormat="false" ht="15" hidden="false" customHeight="false" outlineLevel="0" collapsed="false">
      <c r="A62" s="0" t="str">
        <f aca="false">A61&amp;IF(AND(Spelers!$A62&lt;&gt;"",Spelers!G62="x"),Spelers!$A62&amp;", ","")</f>
        <v>Anna de Vries, Bram Jansen, Carla Bakker, Eva Smit, Floor Meijer, Gijs de Boer, Ivo de Groot, Koen Vos, Noor van Dijk, Olaf Kok, Pien Dekker, Quinten Brouwer, Tess Smits, </v>
      </c>
      <c r="B62" s="0" t="str">
        <f aca="false">B61&amp;IF(AND(Spelers!$A62&lt;&gt;"",Spelers!H62="x"),Spelers!$A62&amp;", ","")</f>
        <v>Anna de Vries, Bram Jansen, Carla Bakker, Daan Visser, Eva Smit, Floor Meijer, Ivo de Groot, Lotte Peters, Sem Dijkstra, Tess Smits, Umut de Graaf, </v>
      </c>
      <c r="C62" s="0" t="str">
        <f aca="false">C61&amp;IF(AND(Spelers!$A62&lt;&gt;"",Spelers!I62="x"),Spelers!$A62&amp;", ","")</f>
        <v>Eva Smit, Floor Meijer, Gijs de Boer, Ivo de Groot, Jasmijn Bos, Koen Vos, Lotte Peters, Milan Hendriks, Noor van Dijk, Olaf Kok, Pien Dekker, Sem Dijkstra, Umut de Graaf, Vera van der Meer, </v>
      </c>
      <c r="D62" s="0" t="str">
        <f aca="false">D61&amp;IF(AND(Spelers!$A62&lt;&gt;"",Spelers!J62="x"),Spelers!$A62&amp;", ","")</f>
        <v>Anna de Vries, Eva Smit, Floor Meijer, Hanna Mulder, Koen Vos, Lotte Peters, Milan Hendriks, Pien Dekker, Quinten Brouwer, Roos de Wit, Sem Dijkstra, Tess Smits, Wout Kuipers, Yara Hoekstra, </v>
      </c>
      <c r="E62" s="0" t="str">
        <f aca="false">E61&amp;IF(AND(Spelers!$A62&lt;&gt;"",Spelers!K62="x"),Spelers!$A62&amp;", ","")</f>
        <v>Anna de Vries, Bram Jansen, Daan Visser, Floor Meijer, Gijs de Boer, Hanna Mulder, Jasmijn Bos, Koen Vos, Lotte Peters, Quinten Brouwer, Roos de Wit, Umut de Graaf, Vera van der Meer, Wout Kuipers, </v>
      </c>
      <c r="F62" s="0" t="str">
        <f aca="false">F61&amp;IF(AND(Spelers!$A62&lt;&gt;"",Spelers!L62="x"),Spelers!$A62&amp;", ","")</f>
        <v>Lucas Mertens, Sara Wouters, Finn Claes, Mila Peeters, Jens Maes, Zoë Willems, Noah Lambert, Liv Goossens, </v>
      </c>
      <c r="G62" s="0" t="str">
        <f aca="false">G61&amp;IF(AND(Spelers!$A62&lt;&gt;"",Spelers!M62="x"),Spelers!$A62&amp;", ","")</f>
        <v>Lucas Mertens, Finn Claes, Noah Lambert, </v>
      </c>
      <c r="H62" s="0" t="str">
        <f aca="false">H61&amp;IF(AND(Spelers!$A62&lt;&gt;"",Spelers!N62="x"),Spelers!$A62&amp;", ","")</f>
        <v>Eva Smit, Hanna Mulder, Ivo de Groot, Koen Vos, Lotte Peters, Milan Hendriks, Pien Dekker, Roos de Wit, Tess Smits, Umut de Graaf, Vera van der Meer, Yara Hoekstra, </v>
      </c>
      <c r="I62" s="0" t="str">
        <f aca="false">I61&amp;IF(AND(Spelers!$A62&lt;&gt;"",Spelers!O62="x"),Spelers!$A62&amp;", ","")</f>
        <v>Floor Meijer, Lotte Peters, Tess Smits, Yara Hoekstra, Sara Wouters, Mila Peeters, Jens Maes, Zoë Willems, Liv Goossens, </v>
      </c>
      <c r="J62" s="0" t="str">
        <f aca="false">J61&amp;IF(AND(Spelers!$A62&lt;&gt;"",Spelers!P62="x"),Spelers!$A62&amp;", ","")</f>
        <v>Bram Jansen, Quinten Brouwer, Roos de Wit, Umut de Graaf, Wout Kuipers, </v>
      </c>
      <c r="K62" s="0" t="str">
        <f aca="false">K61&amp;IF(AND(AND(Spelers!$A62&lt;&gt;"",Spelers!G62="x"),Spelers!S62="Nog niet ingedeeld"),Spelers!$A62&amp;", ","")</f>
        <v>Olaf Kok, Pien Dekker, Quinten Brouwer, Tess Smits, </v>
      </c>
      <c r="L62" s="0" t="str">
        <f aca="false">L61&amp;IF(AND(AND(Spelers!$A62&lt;&gt;"",Spelers!H62="x"),Spelers!S62="Nog niet ingedeeld"),Spelers!$A62&amp;", ","")</f>
        <v>Daan Visser, Sem Dijkstra, Tess Smits, Umut de Graaf, </v>
      </c>
      <c r="M62" s="0" t="str">
        <f aca="false">M61&amp;IF(AND(AND(Spelers!$A62&lt;&gt;"",Spelers!I62="x"),Spelers!S62="Nog niet ingedeeld"),Spelers!$A62&amp;", ","")</f>
        <v>Jasmijn Bos, Olaf Kok, Pien Dekker, Sem Dijkstra, Umut de Graaf, Vera van der Meer, </v>
      </c>
      <c r="N62" s="0" t="str">
        <f aca="false">N61&amp;IF(AND(AND(Spelers!$A62&lt;&gt;"",Spelers!J62="x"),Spelers!S62="Nog niet ingedeeld"),Spelers!$A62&amp;", ","")</f>
        <v>Pien Dekker, Quinten Brouwer, Sem Dijkstra, Tess Smits, Wout Kuipers, Yara Hoekstra, </v>
      </c>
      <c r="O62" s="0" t="str">
        <f aca="false">O61&amp;IF(AND(AND(Spelers!$A62&lt;&gt;"",Spelers!K62="x"),Spelers!S62="Nog niet ingedeeld"),Spelers!$A62&amp;", ","")</f>
        <v>Daan Visser, Jasmijn Bos, Quinten Brouwer, Umut de Graaf, Vera van der Meer, Wout Kuipers, </v>
      </c>
      <c r="P62" s="0" t="str">
        <f aca="false">P61&amp;IF(AND(AND(Spelers!$A62&lt;&gt;"",Spelers!L62="x"),Spelers!S62="Nog niet ingedeeld"),Spelers!$A62&amp;", ","")</f>
        <v>Noah Lambert, Liv Goossens, </v>
      </c>
      <c r="Q62" s="0" t="str">
        <f aca="false">Q61&amp;IF(AND(AND(Spelers!$A62&lt;&gt;"",Spelers!M62="x"),Spelers!S62="Nog niet ingedeeld"),Spelers!$A62&amp;", ","")</f>
        <v>Noah Lambert, </v>
      </c>
      <c r="R62" s="0" t="str">
        <f aca="false">R61&amp;IF(AND(AND(Spelers!$A62&lt;&gt;"",Spelers!N62="x"),Spelers!S62="Nog niet ingedeeld"),Spelers!$A62&amp;", ","")</f>
        <v>Pien Dekker, Tess Smits, Umut de Graaf, Vera van der Meer, Yara Hoekstra, </v>
      </c>
      <c r="S62" s="0" t="str">
        <f aca="false">S61&amp;IF(AND(AND(Spelers!$A62&lt;&gt;"",Spelers!O62="x"),Spelers!S62="Nog niet ingedeeld"),Spelers!$A62&amp;", ","")</f>
        <v>Tess Smits, Yara Hoekstra, Liv Goossens, </v>
      </c>
      <c r="T62" s="0" t="str">
        <f aca="false">T61&amp;IF(AND(AND(Spelers!$A62&lt;&gt;"",Spelers!P62="x"),Spelers!S62="Nog niet ingedeeld"),Spelers!$A62&amp;", ","")</f>
        <v>Quinten Brouwer, Umut de Graaf, Wout Kuipers, </v>
      </c>
    </row>
    <row r="63" customFormat="false" ht="15" hidden="false" customHeight="false" outlineLevel="0" collapsed="false">
      <c r="A63" s="0" t="str">
        <f aca="false">A62&amp;IF(AND(Spelers!$A63&lt;&gt;"",Spelers!G63="x"),Spelers!$A63&amp;", ","")</f>
        <v>Anna de Vries, Bram Jansen, Carla Bakker, Eva Smit, Floor Meijer, Gijs de Boer, Ivo de Groot, Koen Vos, Noor van Dijk, Olaf Kok, Pien Dekker, Quinten Brouwer, Tess Smits, </v>
      </c>
      <c r="B63" s="0" t="str">
        <f aca="false">B62&amp;IF(AND(Spelers!$A63&lt;&gt;"",Spelers!H63="x"),Spelers!$A63&amp;", ","")</f>
        <v>Anna de Vries, Bram Jansen, Carla Bakker, Daan Visser, Eva Smit, Floor Meijer, Ivo de Groot, Lotte Peters, Sem Dijkstra, Tess Smits, Umut de Graaf, </v>
      </c>
      <c r="C63" s="0" t="str">
        <f aca="false">C62&amp;IF(AND(Spelers!$A63&lt;&gt;"",Spelers!I63="x"),Spelers!$A63&amp;", ","")</f>
        <v>Eva Smit, Floor Meijer, Gijs de Boer, Ivo de Groot, Jasmijn Bos, Koen Vos, Lotte Peters, Milan Hendriks, Noor van Dijk, Olaf Kok, Pien Dekker, Sem Dijkstra, Umut de Graaf, Vera van der Meer, </v>
      </c>
      <c r="D63" s="0" t="str">
        <f aca="false">D62&amp;IF(AND(Spelers!$A63&lt;&gt;"",Spelers!J63="x"),Spelers!$A63&amp;", ","")</f>
        <v>Anna de Vries, Eva Smit, Floor Meijer, Hanna Mulder, Koen Vos, Lotte Peters, Milan Hendriks, Pien Dekker, Quinten Brouwer, Roos de Wit, Sem Dijkstra, Tess Smits, Wout Kuipers, Yara Hoekstra, </v>
      </c>
      <c r="E63" s="0" t="str">
        <f aca="false">E62&amp;IF(AND(Spelers!$A63&lt;&gt;"",Spelers!K63="x"),Spelers!$A63&amp;", ","")</f>
        <v>Anna de Vries, Bram Jansen, Daan Visser, Floor Meijer, Gijs de Boer, Hanna Mulder, Jasmijn Bos, Koen Vos, Lotte Peters, Quinten Brouwer, Roos de Wit, Umut de Graaf, Vera van der Meer, Wout Kuipers, </v>
      </c>
      <c r="F63" s="0" t="str">
        <f aca="false">F62&amp;IF(AND(Spelers!$A63&lt;&gt;"",Spelers!L63="x"),Spelers!$A63&amp;", ","")</f>
        <v>Lucas Mertens, Sara Wouters, Finn Claes, Mila Peeters, Jens Maes, Zoë Willems, Noah Lambert, Liv Goossens, </v>
      </c>
      <c r="G63" s="0" t="str">
        <f aca="false">G62&amp;IF(AND(Spelers!$A63&lt;&gt;"",Spelers!M63="x"),Spelers!$A63&amp;", ","")</f>
        <v>Lucas Mertens, Finn Claes, Noah Lambert, </v>
      </c>
      <c r="H63" s="0" t="str">
        <f aca="false">H62&amp;IF(AND(Spelers!$A63&lt;&gt;"",Spelers!N63="x"),Spelers!$A63&amp;", ","")</f>
        <v>Eva Smit, Hanna Mulder, Ivo de Groot, Koen Vos, Lotte Peters, Milan Hendriks, Pien Dekker, Roos de Wit, Tess Smits, Umut de Graaf, Vera van der Meer, Yara Hoekstra, </v>
      </c>
      <c r="I63" s="0" t="str">
        <f aca="false">I62&amp;IF(AND(Spelers!$A63&lt;&gt;"",Spelers!O63="x"),Spelers!$A63&amp;", ","")</f>
        <v>Floor Meijer, Lotte Peters, Tess Smits, Yara Hoekstra, Sara Wouters, Mila Peeters, Jens Maes, Zoë Willems, Liv Goossens, </v>
      </c>
      <c r="J63" s="0" t="str">
        <f aca="false">J62&amp;IF(AND(Spelers!$A63&lt;&gt;"",Spelers!P63="x"),Spelers!$A63&amp;", ","")</f>
        <v>Bram Jansen, Quinten Brouwer, Roos de Wit, Umut de Graaf, Wout Kuipers, </v>
      </c>
      <c r="K63" s="0" t="str">
        <f aca="false">K62&amp;IF(AND(AND(Spelers!$A63&lt;&gt;"",Spelers!G63="x"),Spelers!S63="Nog niet ingedeeld"),Spelers!$A63&amp;", ","")</f>
        <v>Olaf Kok, Pien Dekker, Quinten Brouwer, Tess Smits, </v>
      </c>
      <c r="L63" s="0" t="str">
        <f aca="false">L62&amp;IF(AND(AND(Spelers!$A63&lt;&gt;"",Spelers!H63="x"),Spelers!S63="Nog niet ingedeeld"),Spelers!$A63&amp;", ","")</f>
        <v>Daan Visser, Sem Dijkstra, Tess Smits, Umut de Graaf, </v>
      </c>
      <c r="M63" s="0" t="str">
        <f aca="false">M62&amp;IF(AND(AND(Spelers!$A63&lt;&gt;"",Spelers!I63="x"),Spelers!S63="Nog niet ingedeeld"),Spelers!$A63&amp;", ","")</f>
        <v>Jasmijn Bos, Olaf Kok, Pien Dekker, Sem Dijkstra, Umut de Graaf, Vera van der Meer, </v>
      </c>
      <c r="N63" s="0" t="str">
        <f aca="false">N62&amp;IF(AND(AND(Spelers!$A63&lt;&gt;"",Spelers!J63="x"),Spelers!S63="Nog niet ingedeeld"),Spelers!$A63&amp;", ","")</f>
        <v>Pien Dekker, Quinten Brouwer, Sem Dijkstra, Tess Smits, Wout Kuipers, Yara Hoekstra, </v>
      </c>
      <c r="O63" s="0" t="str">
        <f aca="false">O62&amp;IF(AND(AND(Spelers!$A63&lt;&gt;"",Spelers!K63="x"),Spelers!S63="Nog niet ingedeeld"),Spelers!$A63&amp;", ","")</f>
        <v>Daan Visser, Jasmijn Bos, Quinten Brouwer, Umut de Graaf, Vera van der Meer, Wout Kuipers, </v>
      </c>
      <c r="P63" s="0" t="str">
        <f aca="false">P62&amp;IF(AND(AND(Spelers!$A63&lt;&gt;"",Spelers!L63="x"),Spelers!S63="Nog niet ingedeeld"),Spelers!$A63&amp;", ","")</f>
        <v>Noah Lambert, Liv Goossens, </v>
      </c>
      <c r="Q63" s="0" t="str">
        <f aca="false">Q62&amp;IF(AND(AND(Spelers!$A63&lt;&gt;"",Spelers!M63="x"),Spelers!S63="Nog niet ingedeeld"),Spelers!$A63&amp;", ","")</f>
        <v>Noah Lambert, </v>
      </c>
      <c r="R63" s="0" t="str">
        <f aca="false">R62&amp;IF(AND(AND(Spelers!$A63&lt;&gt;"",Spelers!N63="x"),Spelers!S63="Nog niet ingedeeld"),Spelers!$A63&amp;", ","")</f>
        <v>Pien Dekker, Tess Smits, Umut de Graaf, Vera van der Meer, Yara Hoekstra, </v>
      </c>
      <c r="S63" s="0" t="str">
        <f aca="false">S62&amp;IF(AND(AND(Spelers!$A63&lt;&gt;"",Spelers!O63="x"),Spelers!S63="Nog niet ingedeeld"),Spelers!$A63&amp;", ","")</f>
        <v>Tess Smits, Yara Hoekstra, Liv Goossens, </v>
      </c>
      <c r="T63" s="0" t="str">
        <f aca="false">T62&amp;IF(AND(AND(Spelers!$A63&lt;&gt;"",Spelers!P63="x"),Spelers!S63="Nog niet ingedeeld"),Spelers!$A63&amp;", ","")</f>
        <v>Quinten Brouwer, Umut de Graaf, Wout Kuipers, </v>
      </c>
    </row>
    <row r="64" customFormat="false" ht="15" hidden="false" customHeight="false" outlineLevel="0" collapsed="false">
      <c r="A64" s="0" t="str">
        <f aca="false">A63&amp;IF(AND(Spelers!$A64&lt;&gt;"",Spelers!G64="x"),Spelers!$A64&amp;", ","")</f>
        <v>Anna de Vries, Bram Jansen, Carla Bakker, Eva Smit, Floor Meijer, Gijs de Boer, Ivo de Groot, Koen Vos, Noor van Dijk, Olaf Kok, Pien Dekker, Quinten Brouwer, Tess Smits, </v>
      </c>
      <c r="B64" s="0" t="str">
        <f aca="false">B63&amp;IF(AND(Spelers!$A64&lt;&gt;"",Spelers!H64="x"),Spelers!$A64&amp;", ","")</f>
        <v>Anna de Vries, Bram Jansen, Carla Bakker, Daan Visser, Eva Smit, Floor Meijer, Ivo de Groot, Lotte Peters, Sem Dijkstra, Tess Smits, Umut de Graaf, </v>
      </c>
      <c r="C64" s="0" t="str">
        <f aca="false">C63&amp;IF(AND(Spelers!$A64&lt;&gt;"",Spelers!I64="x"),Spelers!$A64&amp;", ","")</f>
        <v>Eva Smit, Floor Meijer, Gijs de Boer, Ivo de Groot, Jasmijn Bos, Koen Vos, Lotte Peters, Milan Hendriks, Noor van Dijk, Olaf Kok, Pien Dekker, Sem Dijkstra, Umut de Graaf, Vera van der Meer, </v>
      </c>
      <c r="D64" s="0" t="str">
        <f aca="false">D63&amp;IF(AND(Spelers!$A64&lt;&gt;"",Spelers!J64="x"),Spelers!$A64&amp;", ","")</f>
        <v>Anna de Vries, Eva Smit, Floor Meijer, Hanna Mulder, Koen Vos, Lotte Peters, Milan Hendriks, Pien Dekker, Quinten Brouwer, Roos de Wit, Sem Dijkstra, Tess Smits, Wout Kuipers, Yara Hoekstra, </v>
      </c>
      <c r="E64" s="0" t="str">
        <f aca="false">E63&amp;IF(AND(Spelers!$A64&lt;&gt;"",Spelers!K64="x"),Spelers!$A64&amp;", ","")</f>
        <v>Anna de Vries, Bram Jansen, Daan Visser, Floor Meijer, Gijs de Boer, Hanna Mulder, Jasmijn Bos, Koen Vos, Lotte Peters, Quinten Brouwer, Roos de Wit, Umut de Graaf, Vera van der Meer, Wout Kuipers, </v>
      </c>
      <c r="F64" s="0" t="str">
        <f aca="false">F63&amp;IF(AND(Spelers!$A64&lt;&gt;"",Spelers!L64="x"),Spelers!$A64&amp;", ","")</f>
        <v>Lucas Mertens, Sara Wouters, Finn Claes, Mila Peeters, Jens Maes, Zoë Willems, Noah Lambert, Liv Goossens, </v>
      </c>
      <c r="G64" s="0" t="str">
        <f aca="false">G63&amp;IF(AND(Spelers!$A64&lt;&gt;"",Spelers!M64="x"),Spelers!$A64&amp;", ","")</f>
        <v>Lucas Mertens, Finn Claes, Noah Lambert, </v>
      </c>
      <c r="H64" s="0" t="str">
        <f aca="false">H63&amp;IF(AND(Spelers!$A64&lt;&gt;"",Spelers!N64="x"),Spelers!$A64&amp;", ","")</f>
        <v>Eva Smit, Hanna Mulder, Ivo de Groot, Koen Vos, Lotte Peters, Milan Hendriks, Pien Dekker, Roos de Wit, Tess Smits, Umut de Graaf, Vera van der Meer, Yara Hoekstra, </v>
      </c>
      <c r="I64" s="0" t="str">
        <f aca="false">I63&amp;IF(AND(Spelers!$A64&lt;&gt;"",Spelers!O64="x"),Spelers!$A64&amp;", ","")</f>
        <v>Floor Meijer, Lotte Peters, Tess Smits, Yara Hoekstra, Sara Wouters, Mila Peeters, Jens Maes, Zoë Willems, Liv Goossens, </v>
      </c>
      <c r="J64" s="0" t="str">
        <f aca="false">J63&amp;IF(AND(Spelers!$A64&lt;&gt;"",Spelers!P64="x"),Spelers!$A64&amp;", ","")</f>
        <v>Bram Jansen, Quinten Brouwer, Roos de Wit, Umut de Graaf, Wout Kuipers, </v>
      </c>
      <c r="K64" s="0" t="str">
        <f aca="false">K63&amp;IF(AND(AND(Spelers!$A64&lt;&gt;"",Spelers!G64="x"),Spelers!S64="Nog niet ingedeeld"),Spelers!$A64&amp;", ","")</f>
        <v>Olaf Kok, Pien Dekker, Quinten Brouwer, Tess Smits, </v>
      </c>
      <c r="L64" s="0" t="str">
        <f aca="false">L63&amp;IF(AND(AND(Spelers!$A64&lt;&gt;"",Spelers!H64="x"),Spelers!S64="Nog niet ingedeeld"),Spelers!$A64&amp;", ","")</f>
        <v>Daan Visser, Sem Dijkstra, Tess Smits, Umut de Graaf, </v>
      </c>
      <c r="M64" s="0" t="str">
        <f aca="false">M63&amp;IF(AND(AND(Spelers!$A64&lt;&gt;"",Spelers!I64="x"),Spelers!S64="Nog niet ingedeeld"),Spelers!$A64&amp;", ","")</f>
        <v>Jasmijn Bos, Olaf Kok, Pien Dekker, Sem Dijkstra, Umut de Graaf, Vera van der Meer, </v>
      </c>
      <c r="N64" s="0" t="str">
        <f aca="false">N63&amp;IF(AND(AND(Spelers!$A64&lt;&gt;"",Spelers!J64="x"),Spelers!S64="Nog niet ingedeeld"),Spelers!$A64&amp;", ","")</f>
        <v>Pien Dekker, Quinten Brouwer, Sem Dijkstra, Tess Smits, Wout Kuipers, Yara Hoekstra, </v>
      </c>
      <c r="O64" s="0" t="str">
        <f aca="false">O63&amp;IF(AND(AND(Spelers!$A64&lt;&gt;"",Spelers!K64="x"),Spelers!S64="Nog niet ingedeeld"),Spelers!$A64&amp;", ","")</f>
        <v>Daan Visser, Jasmijn Bos, Quinten Brouwer, Umut de Graaf, Vera van der Meer, Wout Kuipers, </v>
      </c>
      <c r="P64" s="0" t="str">
        <f aca="false">P63&amp;IF(AND(AND(Spelers!$A64&lt;&gt;"",Spelers!L64="x"),Spelers!S64="Nog niet ingedeeld"),Spelers!$A64&amp;", ","")</f>
        <v>Noah Lambert, Liv Goossens, </v>
      </c>
      <c r="Q64" s="0" t="str">
        <f aca="false">Q63&amp;IF(AND(AND(Spelers!$A64&lt;&gt;"",Spelers!M64="x"),Spelers!S64="Nog niet ingedeeld"),Spelers!$A64&amp;", ","")</f>
        <v>Noah Lambert, </v>
      </c>
      <c r="R64" s="0" t="str">
        <f aca="false">R63&amp;IF(AND(AND(Spelers!$A64&lt;&gt;"",Spelers!N64="x"),Spelers!S64="Nog niet ingedeeld"),Spelers!$A64&amp;", ","")</f>
        <v>Pien Dekker, Tess Smits, Umut de Graaf, Vera van der Meer, Yara Hoekstra, </v>
      </c>
      <c r="S64" s="0" t="str">
        <f aca="false">S63&amp;IF(AND(AND(Spelers!$A64&lt;&gt;"",Spelers!O64="x"),Spelers!S64="Nog niet ingedeeld"),Spelers!$A64&amp;", ","")</f>
        <v>Tess Smits, Yara Hoekstra, Liv Goossens, </v>
      </c>
      <c r="T64" s="0" t="str">
        <f aca="false">T63&amp;IF(AND(AND(Spelers!$A64&lt;&gt;"",Spelers!P64="x"),Spelers!S64="Nog niet ingedeeld"),Spelers!$A64&amp;", ","")</f>
        <v>Quinten Brouwer, Umut de Graaf, Wout Kuipers, </v>
      </c>
    </row>
  </sheetData>
  <sheetProtection sheet="true" password="c74c"/>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2026-10-29T19:51:02Z</dcterms:created>
  <dc:creator>Servd (servd.nl)</dc:creator>
  <dc:description>Gemaakt door Servd, software voor tennisscholen. https://servd.nl</dc:description>
  <cp:keywords>Servd servd.nl tennisschool lesindeling</cp:keywords>
  <dc:language>en-US</dc:language>
  <cp:lastModifiedBy>Servd (servd.nl)</cp:lastModifiedBy>
  <dcterms:modified xsi:type="dcterms:W3CDTF">2026-10-29T19:51:03Z</dcterms:modified>
  <cp:revision>0</cp:revision>
  <dc:subject>Gratis Excel-voorbeeld voor het indelen van tennislessen</dc:subject>
  <dc:title>Tennislessen indelen: voorbeeld van Servd</dc:title>
</cp:coreProperties>
</file>

<file path=docProps/custom.xml><?xml version="1.0" encoding="utf-8"?>
<Properties xmlns="http://schemas.openxmlformats.org/officeDocument/2006/custom-properties" xmlns:vt="http://schemas.openxmlformats.org/officeDocument/2006/docPropsVTypes"/>
</file>